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<sst xmlns="http://schemas.openxmlformats.org/spreadsheetml/2006/main" count="104" uniqueCount="71">
  <si>
    <t>劳务分包工程量清单</t>
  </si>
  <si>
    <t>项目名称：遵义公路建设养护有限公司威宁县2026年农村公路安全生命防护工程一标段--劳务分包</t>
  </si>
  <si>
    <t>细目编号</t>
  </si>
  <si>
    <t>工程名称</t>
  </si>
  <si>
    <t>单位</t>
  </si>
  <si>
    <t>工程数量</t>
  </si>
  <si>
    <t>单价限价
（不含税）（元）</t>
  </si>
  <si>
    <t>限价总价（元）</t>
  </si>
  <si>
    <t>单价下浮率
（保留两位小数）（%）</t>
  </si>
  <si>
    <t>单价报价（元）</t>
  </si>
  <si>
    <t>报价总价（元）</t>
  </si>
  <si>
    <t>费用组成</t>
  </si>
  <si>
    <t>计价规则</t>
  </si>
  <si>
    <t>分包内容</t>
  </si>
  <si>
    <t>交通维护用工</t>
  </si>
  <si>
    <t>月</t>
  </si>
  <si>
    <t>单价包含人工、小型机具费</t>
  </si>
  <si>
    <t>1.白天7：00-19：00内有效工作时间8小时为1工日；
2.夜间19：00-次日7：00内有效工作时间7小时为1工日；
3.工作时长不足的，可按比例折算。</t>
  </si>
  <si>
    <t>1.交通指挥、引导、维护。
每月按30工日计算。</t>
  </si>
  <si>
    <t>602</t>
  </si>
  <si>
    <t>护栏</t>
  </si>
  <si>
    <t/>
  </si>
  <si>
    <t>602-3</t>
  </si>
  <si>
    <t>波形梁钢护栏（Gr-C-2E）</t>
  </si>
  <si>
    <t>m</t>
  </si>
  <si>
    <t>1.单价包含一切费用。
2.不含材料费。</t>
  </si>
  <si>
    <t>1.依据图纸所示位置、防撞等级、构造形式代号，按图示长度以米为单位计量。</t>
  </si>
  <si>
    <t>1.基础施工（成孔、埋入或预埋立柱或预埋地脚螺栓等）；2.波形梁及其匹配件安装；3.场地清理，弃方处理；4.补涂防腐涂装。</t>
  </si>
  <si>
    <t>波形梁钢护栏（Gr-C-4E）</t>
  </si>
  <si>
    <t>604</t>
  </si>
  <si>
    <t>道路交通标志</t>
  </si>
  <si>
    <t>604-1</t>
  </si>
  <si>
    <t>单柱式交通标志</t>
  </si>
  <si>
    <t>-a</t>
  </si>
  <si>
    <t>○60</t>
  </si>
  <si>
    <t>块</t>
  </si>
  <si>
    <t>1.依据设计图纸所示位置计算，按标志牌个数以块为单位计价。</t>
  </si>
  <si>
    <t>1.基槽开挖、基础施工（含模板）、立柱、标志板及各种匹配件件制作与安装、弃方处理；场地清理及现场文明施工。</t>
  </si>
  <si>
    <t>-b</t>
  </si>
  <si>
    <t>△70</t>
  </si>
  <si>
    <t>-c</t>
  </si>
  <si>
    <t>单柱式□60</t>
  </si>
  <si>
    <t>604-8</t>
  </si>
  <si>
    <t>里程碑</t>
  </si>
  <si>
    <t>混凝土里程碑</t>
  </si>
  <si>
    <t>个</t>
  </si>
  <si>
    <t>1.单价包含一切费用。</t>
  </si>
  <si>
    <t>1.依据图纸所示位置及断面尺寸，分不同类型，按图示里程碑数量以个为单位计价。</t>
  </si>
  <si>
    <t>1.基础施工或设置连接件；2.里程碑制作与安装。</t>
  </si>
  <si>
    <t>604-13</t>
  </si>
  <si>
    <t>道路反光镜</t>
  </si>
  <si>
    <t>○80</t>
  </si>
  <si>
    <t>1.依据图纸所示位置，分不同类型的反光镜数量，以块为单位计价。</t>
  </si>
  <si>
    <t>1.基础施工；2.反光镜安装；3.场地清理。</t>
  </si>
  <si>
    <t>604-14</t>
  </si>
  <si>
    <t>道口桩</t>
  </si>
  <si>
    <t>1.依据图纸所示位置，按图示立面标记以根为单位计价。</t>
  </si>
  <si>
    <t>1.材料转运及装卸、钻孔、安装等</t>
  </si>
  <si>
    <t>605</t>
  </si>
  <si>
    <t>道路交通标线</t>
  </si>
  <si>
    <t>605-5</t>
  </si>
  <si>
    <t>轮廓标</t>
  </si>
  <si>
    <t>附着式轮廓标</t>
  </si>
  <si>
    <t>1.依据图纸所示位置，按安装就位的轮廓标数量以个为单位计价。</t>
  </si>
  <si>
    <t>1.轮廓标安装，2.文明施工及场地清理。</t>
  </si>
  <si>
    <t>605-8</t>
  </si>
  <si>
    <t>减速带</t>
  </si>
  <si>
    <t>橡胶减速带</t>
  </si>
  <si>
    <t>1.依据图纸所示位置，按图示减速带长度以米为单位计量。</t>
  </si>
  <si>
    <t>1.钻孔及锚杆安设；
2.减速带安装。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</si>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</sst>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Zeros="0" tabSelected="1" view="pageBreakPreview" zoomScaleNormal="115" workbookViewId="0">
      <selection activeCell="E16" sqref="E16"/>
    </sheetView>
  </sheetViews>
  <sheetFormatPr defaultColWidth="9" defaultRowHeight="13.5"/>
  <cols>
    <col min="1" max="1" width="5.19166666666667" style="1" customWidth="1"/>
    <col min="2" max="2" width="14.625" style="4" customWidth="1"/>
    <col min="3" max="3" width="4.51666666666667" style="1" customWidth="1"/>
    <col min="4" max="4" width="7.625" style="5" customWidth="1"/>
    <col min="5" max="5" width="8.75" style="5" customWidth="1"/>
    <col min="6" max="6" width="9.625" style="5" customWidth="1"/>
    <col min="7" max="7" width="9.625" style="6" customWidth="1"/>
    <col min="8" max="8" width="7.375" style="6" customWidth="1"/>
    <col min="9" max="9" width="9.625" style="6" customWidth="1"/>
    <col min="10" max="10" width="14.625" style="6" customWidth="1"/>
    <col min="11" max="11" width="20.625" style="6" customWidth="1"/>
    <col min="12" max="12" width="20.625" style="7" customWidth="1"/>
  </cols>
  <sheetData>
    <row r="1" s="1" customFormat="1" ht="18.75" spans="1:12">
      <c r="A1" s="8" t="s">
        <v>0</v>
      </c>
      <c r="B1" s="9"/>
      <c r="C1" s="10"/>
      <c r="D1" s="11"/>
      <c r="E1" s="11"/>
      <c r="F1" s="11"/>
      <c r="G1" s="12"/>
      <c r="H1" s="12"/>
      <c r="I1" s="12"/>
      <c r="J1" s="12"/>
      <c r="K1" s="12"/>
      <c r="L1" s="13"/>
    </row>
    <row r="2" s="1" customFormat="1" ht="17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2" customFormat="1" ht="36" spans="1:12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5" t="s">
        <v>13</v>
      </c>
    </row>
    <row r="4" s="1" customFormat="1" ht="67.5" spans="1:12">
      <c r="A4" s="18">
        <v>1</v>
      </c>
      <c r="B4" s="18" t="s">
        <v>14</v>
      </c>
      <c r="C4" s="18" t="s">
        <v>15</v>
      </c>
      <c r="D4" s="19">
        <v>3</v>
      </c>
      <c r="E4" s="20">
        <v>3600</v>
      </c>
      <c r="F4" s="20">
        <v>10800</v>
      </c>
      <c r="G4" s="21"/>
      <c r="H4" s="20">
        <f>TRUNC(E4*(1-$G$4/100),2)</f>
        <v>3600</v>
      </c>
      <c r="I4" s="20">
        <f>H4*D4</f>
        <v>10800</v>
      </c>
      <c r="J4" s="20" t="s">
        <v>16</v>
      </c>
      <c r="K4" s="20" t="s">
        <v>17</v>
      </c>
      <c r="L4" s="18" t="s">
        <v>18</v>
      </c>
    </row>
    <row r="5" s="1" customFormat="1" ht="11.25" spans="1:12">
      <c r="A5" s="18" t="s">
        <v>19</v>
      </c>
      <c r="B5" s="22" t="s">
        <v>20</v>
      </c>
      <c r="C5" s="23" t="s">
        <v>21</v>
      </c>
      <c r="D5" s="24"/>
      <c r="E5" s="25"/>
      <c r="F5" s="20">
        <f t="shared" ref="F5:F10" si="0">ROUND(D5*E5,2)</f>
        <v>0</v>
      </c>
      <c r="G5" s="21"/>
      <c r="H5" s="20">
        <f t="shared" ref="H5:H25" si="1">TRUNC(E5*(1-$G$4/100),2)</f>
        <v>0</v>
      </c>
      <c r="I5" s="20">
        <f t="shared" ref="I5:I25" si="2">H5*D5</f>
        <v>0</v>
      </c>
      <c r="J5" s="26"/>
      <c r="K5" s="26"/>
      <c r="L5" s="27"/>
    </row>
    <row r="6" s="1" customFormat="1" ht="56.25" spans="1:12">
      <c r="A6" s="18" t="s">
        <v>22</v>
      </c>
      <c r="B6" s="22" t="s">
        <v>23</v>
      </c>
      <c r="C6" s="23" t="s">
        <v>24</v>
      </c>
      <c r="D6" s="24">
        <v>652</v>
      </c>
      <c r="E6" s="25">
        <v>35</v>
      </c>
      <c r="F6" s="20">
        <f t="shared" si="0"/>
        <v>22820</v>
      </c>
      <c r="G6" s="21"/>
      <c r="H6" s="20">
        <f t="shared" si="1"/>
        <v>35</v>
      </c>
      <c r="I6" s="20">
        <f t="shared" si="2"/>
        <v>22820</v>
      </c>
      <c r="J6" s="26" t="s">
        <v>25</v>
      </c>
      <c r="K6" s="26" t="s">
        <v>26</v>
      </c>
      <c r="L6" s="28" t="s">
        <v>27</v>
      </c>
    </row>
    <row r="7" s="1" customFormat="1" ht="56.25" spans="1:12">
      <c r="A7" s="18" t="s">
        <v>22</v>
      </c>
      <c r="B7" s="22" t="s">
        <v>28</v>
      </c>
      <c r="C7" s="23" t="s">
        <v>24</v>
      </c>
      <c r="D7" s="24">
        <v>100364</v>
      </c>
      <c r="E7" s="25">
        <v>28</v>
      </c>
      <c r="F7" s="20">
        <f t="shared" ref="F7:F25" si="3">ROUND(D7*E7,2)</f>
        <v>2810192</v>
      </c>
      <c r="G7" s="21"/>
      <c r="H7" s="20">
        <f t="shared" si="1"/>
        <v>28</v>
      </c>
      <c r="I7" s="20">
        <f t="shared" si="2"/>
        <v>2810192</v>
      </c>
      <c r="J7" s="26" t="s">
        <v>25</v>
      </c>
      <c r="K7" s="26" t="s">
        <v>26</v>
      </c>
      <c r="L7" s="28" t="s">
        <v>27</v>
      </c>
    </row>
    <row r="8" s="1" customFormat="1" ht="11.25" spans="1:12">
      <c r="A8" s="18" t="s">
        <v>29</v>
      </c>
      <c r="B8" s="22" t="s">
        <v>30</v>
      </c>
      <c r="C8" s="22" t="s">
        <v>21</v>
      </c>
      <c r="D8" s="24">
        <v>0</v>
      </c>
      <c r="E8" s="25"/>
      <c r="F8" s="20">
        <f t="shared" si="3"/>
        <v>0</v>
      </c>
      <c r="G8" s="21"/>
      <c r="H8" s="20">
        <f t="shared" si="1"/>
        <v>0</v>
      </c>
      <c r="I8" s="20">
        <f t="shared" si="2"/>
        <v>0</v>
      </c>
      <c r="J8" s="26"/>
      <c r="K8" s="26"/>
      <c r="L8" s="28"/>
    </row>
    <row r="9" s="1" customFormat="1" ht="11.25" spans="1:12">
      <c r="A9" s="18" t="s">
        <v>31</v>
      </c>
      <c r="B9" s="22" t="s">
        <v>32</v>
      </c>
      <c r="C9" s="22" t="s">
        <v>21</v>
      </c>
      <c r="D9" s="24">
        <v>0</v>
      </c>
      <c r="E9" s="25"/>
      <c r="F9" s="20">
        <f t="shared" si="3"/>
        <v>0</v>
      </c>
      <c r="G9" s="21"/>
      <c r="H9" s="20">
        <f t="shared" si="1"/>
        <v>0</v>
      </c>
      <c r="I9" s="20">
        <f t="shared" si="2"/>
        <v>0</v>
      </c>
      <c r="J9" s="26"/>
      <c r="K9" s="26"/>
      <c r="L9" s="28"/>
    </row>
    <row r="10" s="1" customFormat="1" ht="11.25" spans="1:12">
      <c r="A10" s="18" t="s">
        <v>33</v>
      </c>
      <c r="B10" s="22" t="s">
        <v>34</v>
      </c>
      <c r="C10" s="22" t="s">
        <v>35</v>
      </c>
      <c r="D10" s="24">
        <v>54</v>
      </c>
      <c r="E10" s="25">
        <v>280</v>
      </c>
      <c r="F10" s="20">
        <f t="shared" si="3"/>
        <v>15120</v>
      </c>
      <c r="G10" s="21"/>
      <c r="H10" s="20">
        <f t="shared" si="1"/>
        <v>280</v>
      </c>
      <c r="I10" s="20">
        <f t="shared" si="2"/>
        <v>15120</v>
      </c>
      <c r="J10" s="26" t="s">
        <v>25</v>
      </c>
      <c r="K10" s="26" t="s">
        <v>36</v>
      </c>
      <c r="L10" s="26" t="s">
        <v>37</v>
      </c>
    </row>
    <row r="11" s="1" customFormat="1" ht="11.25" spans="1:12">
      <c r="A11" s="18" t="s">
        <v>38</v>
      </c>
      <c r="B11" s="22" t="s">
        <v>39</v>
      </c>
      <c r="C11" s="22" t="s">
        <v>35</v>
      </c>
      <c r="D11" s="24">
        <v>488</v>
      </c>
      <c r="E11" s="25">
        <v>280</v>
      </c>
      <c r="F11" s="20">
        <f t="shared" si="3"/>
        <v>136640</v>
      </c>
      <c r="G11" s="21"/>
      <c r="H11" s="20">
        <f t="shared" si="1"/>
        <v>280</v>
      </c>
      <c r="I11" s="20">
        <f t="shared" si="2"/>
        <v>136640</v>
      </c>
      <c r="J11" s="26"/>
      <c r="K11" s="26"/>
      <c r="L11" s="26"/>
    </row>
    <row r="12" s="1" customFormat="1" ht="11.25" spans="1:12">
      <c r="A12" s="18" t="s">
        <v>40</v>
      </c>
      <c r="B12" s="22" t="s">
        <v>41</v>
      </c>
      <c r="C12" s="22" t="s">
        <v>35</v>
      </c>
      <c r="D12" s="24">
        <v>10</v>
      </c>
      <c r="E12" s="25">
        <v>280</v>
      </c>
      <c r="F12" s="20">
        <f t="shared" si="3"/>
        <v>2800</v>
      </c>
      <c r="G12" s="21"/>
      <c r="H12" s="20">
        <f t="shared" si="1"/>
        <v>280</v>
      </c>
      <c r="I12" s="20">
        <f t="shared" si="2"/>
        <v>2800</v>
      </c>
      <c r="J12" s="26"/>
      <c r="K12" s="26"/>
      <c r="L12" s="26"/>
    </row>
    <row r="13" s="1" customFormat="1" ht="11.25" spans="1:12">
      <c r="A13" s="18" t="s">
        <v>42</v>
      </c>
      <c r="B13" s="22" t="s">
        <v>43</v>
      </c>
      <c r="C13" s="22" t="s">
        <v>21</v>
      </c>
      <c r="D13" s="24">
        <v>0</v>
      </c>
      <c r="E13" s="25"/>
      <c r="F13" s="20">
        <f t="shared" si="3"/>
        <v>0</v>
      </c>
      <c r="G13" s="21"/>
      <c r="H13" s="20">
        <f t="shared" si="1"/>
        <v>0</v>
      </c>
      <c r="I13" s="20">
        <f t="shared" si="2"/>
        <v>0</v>
      </c>
      <c r="J13" s="26"/>
      <c r="K13" s="26"/>
      <c r="L13" s="28"/>
    </row>
    <row r="14" s="1" customFormat="1" ht="33.75" spans="1:12">
      <c r="A14" s="18" t="s">
        <v>33</v>
      </c>
      <c r="B14" s="22" t="s">
        <v>44</v>
      </c>
      <c r="C14" s="22" t="s">
        <v>45</v>
      </c>
      <c r="D14" s="24">
        <v>9</v>
      </c>
      <c r="E14" s="25">
        <v>400</v>
      </c>
      <c r="F14" s="20">
        <f t="shared" si="3"/>
        <v>3600</v>
      </c>
      <c r="G14" s="21"/>
      <c r="H14" s="20">
        <f t="shared" si="1"/>
        <v>400</v>
      </c>
      <c r="I14" s="20">
        <f t="shared" si="2"/>
        <v>3600</v>
      </c>
      <c r="J14" s="26" t="s">
        <v>46</v>
      </c>
      <c r="K14" s="26" t="s">
        <v>47</v>
      </c>
      <c r="L14" s="28" t="s">
        <v>48</v>
      </c>
    </row>
    <row r="15" s="1" customFormat="1" ht="11.25" spans="1:12">
      <c r="A15" s="18" t="s">
        <v>49</v>
      </c>
      <c r="B15" s="22" t="s">
        <v>50</v>
      </c>
      <c r="C15" s="22" t="s">
        <v>21</v>
      </c>
      <c r="D15" s="24">
        <v>0</v>
      </c>
      <c r="E15" s="25"/>
      <c r="F15" s="20">
        <f t="shared" si="3"/>
        <v>0</v>
      </c>
      <c r="G15" s="21"/>
      <c r="H15" s="20">
        <f t="shared" si="1"/>
        <v>0</v>
      </c>
      <c r="I15" s="20">
        <f t="shared" si="2"/>
        <v>0</v>
      </c>
      <c r="J15" s="26"/>
      <c r="K15" s="26"/>
      <c r="L15" s="28"/>
    </row>
    <row r="16" s="1" customFormat="1" ht="11.25" spans="1:12">
      <c r="A16" s="18" t="s">
        <v>33</v>
      </c>
      <c r="B16" s="22" t="s">
        <v>51</v>
      </c>
      <c r="C16" s="22" t="s">
        <v>45</v>
      </c>
      <c r="D16" s="24">
        <v>9</v>
      </c>
      <c r="E16" s="25">
        <v>120</v>
      </c>
      <c r="F16" s="20">
        <f t="shared" si="3"/>
        <v>1080</v>
      </c>
      <c r="G16" s="21"/>
      <c r="H16" s="20">
        <f t="shared" si="1"/>
        <v>120</v>
      </c>
      <c r="I16" s="20">
        <f t="shared" si="2"/>
        <v>1080</v>
      </c>
      <c r="J16" s="26" t="s">
        <v>25</v>
      </c>
      <c r="K16" s="26" t="s">
        <v>52</v>
      </c>
      <c r="L16" s="28" t="s">
        <v>53</v>
      </c>
    </row>
    <row r="17" s="1" customFormat="1" ht="11.25" spans="1:12">
      <c r="A17" s="18" t="s">
        <v>33</v>
      </c>
      <c r="B17" s="22" t="s">
        <v>51</v>
      </c>
      <c r="C17" s="22" t="s">
        <v>45</v>
      </c>
      <c r="D17" s="24">
        <v>1</v>
      </c>
      <c r="E17" s="25">
        <v>120</v>
      </c>
      <c r="F17" s="20">
        <f t="shared" si="3"/>
        <v>120</v>
      </c>
      <c r="G17" s="21"/>
      <c r="H17" s="20">
        <f t="shared" si="1"/>
        <v>120</v>
      </c>
      <c r="I17" s="20">
        <f t="shared" si="2"/>
        <v>120</v>
      </c>
      <c r="J17" s="26"/>
      <c r="K17" s="26"/>
      <c r="L17" s="28"/>
    </row>
    <row r="18" s="1" customFormat="1" ht="11.25" spans="1:12">
      <c r="A18" s="18" t="s">
        <v>33</v>
      </c>
      <c r="B18" s="22" t="s">
        <v>51</v>
      </c>
      <c r="C18" s="22" t="s">
        <v>45</v>
      </c>
      <c r="D18" s="24">
        <v>26</v>
      </c>
      <c r="E18" s="25">
        <v>120</v>
      </c>
      <c r="F18" s="20">
        <f t="shared" si="3"/>
        <v>3120</v>
      </c>
      <c r="G18" s="21"/>
      <c r="H18" s="20">
        <f t="shared" si="1"/>
        <v>120</v>
      </c>
      <c r="I18" s="20">
        <f t="shared" si="2"/>
        <v>3120</v>
      </c>
      <c r="J18" s="26"/>
      <c r="K18" s="26"/>
      <c r="L18" s="28"/>
    </row>
    <row r="19" s="1" customFormat="1" ht="33.75" spans="1:12">
      <c r="A19" s="18" t="s">
        <v>54</v>
      </c>
      <c r="B19" s="22" t="s">
        <v>55</v>
      </c>
      <c r="C19" s="22" t="s">
        <v>45</v>
      </c>
      <c r="D19" s="24">
        <v>976</v>
      </c>
      <c r="E19" s="25">
        <v>40</v>
      </c>
      <c r="F19" s="20">
        <f t="shared" si="3"/>
        <v>39040</v>
      </c>
      <c r="G19" s="21"/>
      <c r="H19" s="20">
        <f t="shared" si="1"/>
        <v>40</v>
      </c>
      <c r="I19" s="20">
        <f t="shared" si="2"/>
        <v>39040</v>
      </c>
      <c r="J19" s="26" t="s">
        <v>25</v>
      </c>
      <c r="K19" s="26" t="s">
        <v>56</v>
      </c>
      <c r="L19" s="28" t="s">
        <v>57</v>
      </c>
    </row>
    <row r="20" s="1" customFormat="1" ht="11.25" spans="1:12">
      <c r="A20" s="18" t="s">
        <v>58</v>
      </c>
      <c r="B20" s="22" t="s">
        <v>59</v>
      </c>
      <c r="C20" s="22" t="s">
        <v>21</v>
      </c>
      <c r="D20" s="24">
        <v>0</v>
      </c>
      <c r="E20" s="25"/>
      <c r="F20" s="20">
        <f t="shared" si="3"/>
        <v>0</v>
      </c>
      <c r="G20" s="21"/>
      <c r="H20" s="20">
        <f t="shared" si="1"/>
        <v>0</v>
      </c>
      <c r="I20" s="20">
        <f t="shared" si="2"/>
        <v>0</v>
      </c>
      <c r="J20" s="26"/>
      <c r="K20" s="26"/>
      <c r="L20" s="28"/>
    </row>
    <row r="21" s="1" customFormat="1" ht="11.25" spans="1:12">
      <c r="A21" s="18" t="s">
        <v>60</v>
      </c>
      <c r="B21" s="22" t="s">
        <v>61</v>
      </c>
      <c r="C21" s="22" t="s">
        <v>21</v>
      </c>
      <c r="D21" s="24">
        <v>0</v>
      </c>
      <c r="E21" s="25"/>
      <c r="F21" s="20">
        <f t="shared" si="3"/>
        <v>0</v>
      </c>
      <c r="G21" s="21"/>
      <c r="H21" s="20">
        <f t="shared" si="1"/>
        <v>0</v>
      </c>
      <c r="I21" s="20">
        <f t="shared" si="2"/>
        <v>0</v>
      </c>
      <c r="J21" s="26"/>
      <c r="K21" s="26"/>
      <c r="L21" s="28"/>
    </row>
    <row r="22" s="1" customFormat="1" ht="33.75" spans="1:12">
      <c r="A22" s="18" t="s">
        <v>38</v>
      </c>
      <c r="B22" s="22" t="s">
        <v>62</v>
      </c>
      <c r="C22" s="22" t="s">
        <v>45</v>
      </c>
      <c r="D22" s="24">
        <v>23259</v>
      </c>
      <c r="E22" s="25">
        <v>0.5</v>
      </c>
      <c r="F22" s="20">
        <f t="shared" si="3"/>
        <v>11629.5</v>
      </c>
      <c r="G22" s="21"/>
      <c r="H22" s="20">
        <f t="shared" si="1"/>
        <v>0.5</v>
      </c>
      <c r="I22" s="20">
        <f t="shared" si="2"/>
        <v>11629.5</v>
      </c>
      <c r="J22" s="26" t="s">
        <v>25</v>
      </c>
      <c r="K22" s="26" t="s">
        <v>63</v>
      </c>
      <c r="L22" s="28" t="s">
        <v>64</v>
      </c>
    </row>
    <row r="23" s="1" customFormat="1" ht="11.25" spans="1:12">
      <c r="A23" s="18" t="s">
        <v>65</v>
      </c>
      <c r="B23" s="22" t="s">
        <v>66</v>
      </c>
      <c r="C23" s="22" t="s">
        <v>21</v>
      </c>
      <c r="D23" s="24">
        <v>0</v>
      </c>
      <c r="E23" s="25"/>
      <c r="F23" s="20">
        <f t="shared" si="3"/>
        <v>0</v>
      </c>
      <c r="G23" s="21"/>
      <c r="H23" s="20">
        <f t="shared" si="1"/>
        <v>0</v>
      </c>
      <c r="I23" s="20">
        <f t="shared" si="2"/>
        <v>0</v>
      </c>
      <c r="J23" s="26"/>
      <c r="K23" s="26"/>
      <c r="L23" s="28"/>
    </row>
    <row r="24" s="1" customFormat="1" ht="33.75" spans="1:12">
      <c r="A24" s="18" t="s">
        <v>33</v>
      </c>
      <c r="B24" s="22" t="s">
        <v>67</v>
      </c>
      <c r="C24" s="22" t="s">
        <v>24</v>
      </c>
      <c r="D24" s="24">
        <v>320.5</v>
      </c>
      <c r="E24" s="25">
        <v>25</v>
      </c>
      <c r="F24" s="20">
        <f t="shared" si="3"/>
        <v>8012.5</v>
      </c>
      <c r="G24" s="21"/>
      <c r="H24" s="20">
        <f t="shared" si="1"/>
        <v>25</v>
      </c>
      <c r="I24" s="20">
        <f t="shared" si="2"/>
        <v>8012.5</v>
      </c>
      <c r="J24" s="26" t="s">
        <v>25</v>
      </c>
      <c r="K24" s="26" t="s">
        <v>68</v>
      </c>
      <c r="L24" s="28" t="s">
        <v>69</v>
      </c>
    </row>
    <row r="25" s="3" customFormat="1" ht="19" customHeight="1" spans="1:12">
      <c r="A25" s="29" t="s">
        <v>70</v>
      </c>
      <c r="B25" s="30"/>
      <c r="C25" s="30"/>
      <c r="D25" s="31"/>
      <c r="E25" s="32">
        <f>SUM(F4:F24)</f>
        <v>3064974</v>
      </c>
      <c r="F25" s="33"/>
      <c r="G25" s="34">
        <f>SUM(I4:I24)</f>
        <v>3064974</v>
      </c>
      <c r="H25" s="35"/>
      <c r="I25" s="36"/>
      <c r="J25" s="37"/>
      <c r="K25" s="37"/>
      <c r="L25" s="38"/>
    </row>
    <row r="28" spans="1:12">
      <c r="F28" s="39"/>
    </row>
    <row r="29" spans="1:12">
      <c r="F29" s="39"/>
    </row>
  </sheetData>
  <sheetProtection algorithmName="SHA-512" hashValue="wp0hEn+gROh5LcNI9MrUNxDsB1UwHNNS8ulWilKOVf8Tqgj3e78fnQC5C3HkJ3fbcYkG9WIQyISMJxcmcJLdmg==" saltValue="guDnwH6kN+9jMetXQx5VTg==" spinCount="100000" sheet="1" objects="1"/>
  <mergeCells count="12">
    <mergeCell ref="A1:L1"/>
    <mergeCell ref="A2:L2"/>
    <mergeCell ref="A25:D25"/>
    <mergeCell ref="E25:F25"/>
    <mergeCell ref="G25:I25"/>
    <mergeCell ref="G4:G24"/>
    <mergeCell ref="J10:J12"/>
    <mergeCell ref="J16:J18"/>
    <mergeCell ref="K10:K12"/>
    <mergeCell ref="K16:K18"/>
    <mergeCell ref="L10:L12"/>
    <mergeCell ref="L16:L18"/>
  </mergeCells>
  <pageMargins left="0.75" right="0.75" top="1" bottom="1" header="0.5" footer="0.5"/>
  <pageSetup paperSize="9" scale="6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2026-02-09T14:59:00Z</dcterms:created>
  <dcterms:modified xsi:type="dcterms:W3CDTF">2026-04-30T07:23:09Z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2793318E27D74F2FA39B3333E6EFB951_13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