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G246线+S317线" sheetId="2" r:id="rId1"/>
    <sheet name="G320线" sheetId="3" r:id="rId2"/>
    <sheet name="G356线" sheetId="4" r:id="rId3"/>
    <sheet name="S218线+S314线" sheetId="5" r:id="rId4"/>
  </sheets>
  <definedNames>
    <definedName name="_xlnm.Print_Area" localSheetId="0">'G246线+S317线'!$A$1:$K$67</definedName>
    <definedName name="_xlnm.Print_Titles" localSheetId="0">'G246线+S317线'!$1:$3</definedName>
    <definedName name="_xlnm.Print_Titles" localSheetId="1">G320线!$1:$3</definedName>
    <definedName name="_xlnm.Print_Titles" localSheetId="2">G356线!$1:$3</definedName>
    <definedName name="_xlnm.Print_Area" localSheetId="3">'S218线+S314线'!$A$1:$K$87</definedName>
    <definedName name="_xlnm.Print_Titles" localSheetId="3">'S218线+S314线'!$1:$3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<sst xmlns="http://schemas.openxmlformats.org/spreadsheetml/2006/main" count="724" uniqueCount="144">
  <si>
    <t>贵州省水城公路管理局2025年普通国省道灾害防治工程
（G246线K1029+850～K1031+250段及S317线K59+000～K64+550段）
劳务采购限价清单</t>
  </si>
  <si>
    <t>清单</t>
  </si>
  <si>
    <t>劳务采购限价
（人、机、措施、风险）</t>
  </si>
  <si>
    <t>劳务报价
（人、机、措施、风险）</t>
  </si>
  <si>
    <t>备注</t>
  </si>
  <si>
    <t>子目号</t>
  </si>
  <si>
    <t>子目名称</t>
  </si>
  <si>
    <t>单位</t>
  </si>
  <si>
    <t/>
  </si>
  <si>
    <t>数量
（暂估）</t>
  </si>
  <si>
    <t>单价</t>
  </si>
  <si>
    <t>合价</t>
  </si>
  <si>
    <t>102-3</t>
  </si>
  <si>
    <t>交通维护管理费</t>
  </si>
  <si>
    <t>总额</t>
  </si>
  <si>
    <t>含G246线K1029+850～K1031+250段及S317线K59+000～K64+550段4个工点4个月施工保畅人员工资</t>
  </si>
  <si>
    <t>108-1</t>
  </si>
  <si>
    <t>临时用工</t>
  </si>
  <si>
    <t>工日</t>
  </si>
  <si>
    <t>含简易清扫工具，零星用工据实收方</t>
  </si>
  <si>
    <t>117-1</t>
  </si>
  <si>
    <t>搭设脚手架</t>
  </si>
  <si>
    <t>含1500平方脚手架租赁、搭设、加固、回收等一切工、料、机费用</t>
  </si>
  <si>
    <t>设备进出场费
（一次性）</t>
  </si>
  <si>
    <t>含长臂式挖机、湿喷台车、空压机及其他大型设备一次性进出场费</t>
  </si>
  <si>
    <t>挖方路基</t>
  </si>
  <si>
    <t>203-1</t>
  </si>
  <si>
    <t>路基挖方</t>
  </si>
  <si>
    <t>-a</t>
  </si>
  <si>
    <t>挖土方</t>
  </si>
  <si>
    <t>m3</t>
  </si>
  <si>
    <t>包含工作内容：人材机一切费用(含弃土)。</t>
  </si>
  <si>
    <t>-b</t>
  </si>
  <si>
    <t>挖石方</t>
  </si>
  <si>
    <t>坡面排水</t>
  </si>
  <si>
    <t>207-1</t>
  </si>
  <si>
    <t>边沟</t>
  </si>
  <si>
    <t>-c</t>
  </si>
  <si>
    <t>C20现浇混凝土</t>
  </si>
  <si>
    <t>包含内容：除材料(混凝土)外的所有工作内容。包含工序：挖基础及清基、模板及其安装及加固、混凝土浇筑、振捣、养生、文明施工及场地清理。</t>
  </si>
  <si>
    <t>207-3</t>
  </si>
  <si>
    <t>截水沟</t>
  </si>
  <si>
    <t>包含内容：除材料(混凝土)外的所有工作内容。包含工序：挖基础及清基、模板及其安装及加固、混凝土浇筑、振捣、养生，文明施工及场地清理。</t>
  </si>
  <si>
    <t>挡土墙</t>
  </si>
  <si>
    <t>209-5</t>
  </si>
  <si>
    <t>混凝土挡土墙</t>
  </si>
  <si>
    <t>C20片石混凝土（含土石方开挖及排水管等一切费用）</t>
  </si>
  <si>
    <t>包含内容：除材料(砼、片石)外的所有工作内容。包含工序：挖基础及人工清基、支架搭拆、模板及其打油及关拆、
片石调运及加片石、砼浇筑、振捣、养生、场地清理，如实际有片石材料运输调运时，运费另计。</t>
  </si>
  <si>
    <t>锚杆、锚定板挡土墙</t>
  </si>
  <si>
    <t>210-3</t>
  </si>
  <si>
    <t>现浇墙身混凝土、附属部位混凝土</t>
  </si>
  <si>
    <t>现浇混凝土框格梁（C30）</t>
  </si>
  <si>
    <t>包含内容：除材料(砼)外的所有工作内容。包含工序：模板及其打油及关拆、砼浇筑、振捣、修饰、养生、场地清理。</t>
  </si>
  <si>
    <t>210-5</t>
  </si>
  <si>
    <t>锚杆及拉杆</t>
  </si>
  <si>
    <t>锚杆</t>
  </si>
  <si>
    <t>kg</t>
  </si>
  <si>
    <t>包含内容：除材料(钢筋锚杆、注浆用水泥)外的所有工作内容。包含工序：钻机就位、钻孔、钢筋锚杆制作及安装、砂浆调制、注浆，文明施工及场地清理。包含燃油等动力费。含材料场内转运</t>
  </si>
  <si>
    <t>210-6</t>
  </si>
  <si>
    <t>钢筋</t>
  </si>
  <si>
    <t>HRB400</t>
  </si>
  <si>
    <t>包含内容：人工费、机械费、辅助材料费(扎丝、焊条、焊线、焊钳、面罩),包含工序：加工、安装。</t>
  </si>
  <si>
    <t>HRB300</t>
  </si>
  <si>
    <t>喷射混凝土和喷浆边坡防护</t>
  </si>
  <si>
    <t>212-2</t>
  </si>
  <si>
    <t>挂网锚喷混凝土防护边坡(全坡面)</t>
  </si>
  <si>
    <t>喷射混凝土防护边坡</t>
  </si>
  <si>
    <t>m2</t>
  </si>
  <si>
    <t>包含内容：除材料(水泥、碎石、砂、速凝剂)外的所有工作内容。包含工序：喷射、养生、场地清理。</t>
  </si>
  <si>
    <t>钢筋网</t>
  </si>
  <si>
    <t>-b-1</t>
  </si>
  <si>
    <t>钢筋网（HRB400）</t>
  </si>
  <si>
    <t>-b-2</t>
  </si>
  <si>
    <t>钢筋网(HRB300)</t>
  </si>
  <si>
    <t>-e</t>
  </si>
  <si>
    <t>撒播草种和铺植草皮</t>
  </si>
  <si>
    <t>703-5</t>
  </si>
  <si>
    <t>三维土工网植草</t>
  </si>
  <si>
    <t>包含工作内容：人材机一切费用。</t>
  </si>
  <si>
    <t>种植乔木、灌木和攀缘植物</t>
  </si>
  <si>
    <t>704-3</t>
  </si>
  <si>
    <t>人工种植攀缘植物（含排水管、场地清理、培土等一切费用）</t>
  </si>
  <si>
    <t>棵</t>
  </si>
  <si>
    <t>C20混凝土绿化槽</t>
  </si>
  <si>
    <t>护坡、护面墙</t>
  </si>
  <si>
    <t>208-5</t>
  </si>
  <si>
    <t>护面墙</t>
  </si>
  <si>
    <t>-d</t>
  </si>
  <si>
    <t>C20片石混凝土护面墙(含100PVC排水管）</t>
  </si>
  <si>
    <t>208-8</t>
  </si>
  <si>
    <t>坡面柔性防护</t>
  </si>
  <si>
    <t>主动防护系统（含一切费用）</t>
  </si>
  <si>
    <t>包含内容：除材料(主动防护网及配套材料)外的所有工作
内容。包含工序：材料下车、锚杆及锚钉安装、绳网安装、
缝合。施工辅材及材料场内转运。</t>
  </si>
  <si>
    <t>喷射混凝土防护边坡（含PVC排水管）</t>
  </si>
  <si>
    <t>劳务限价清单合计（金额）</t>
  </si>
  <si>
    <t>小写</t>
  </si>
  <si>
    <t>大写</t>
  </si>
  <si>
    <t>劳务报价清单合计（金额）</t>
  </si>
  <si>
    <t>贵州省水城公路管理局2025年普通国省道灾害防治工程
（G320线K2479+180～K2510+640段）
劳务采购限价清单</t>
  </si>
  <si>
    <t>含G320线K2479+180～K2510+640段3个工点4个月施工保畅人员工资</t>
  </si>
  <si>
    <t>含1600平方脚手架租赁、搭设、加固、回收等一切工、料、机费用</t>
  </si>
  <si>
    <t>C20片石混凝土护面墙</t>
  </si>
  <si>
    <t>主动防护系统（含加强锚杆钢筋及一切费</t>
  </si>
  <si>
    <t xml:space="preserve">
挡土墙</t>
  </si>
  <si>
    <t>C20片石混凝土（含土石方开挖及排水管等
一切费用）</t>
  </si>
  <si>
    <t>现浇墙身混凝土、 附属部位混凝土</t>
  </si>
  <si>
    <t>HPB300</t>
  </si>
  <si>
    <t>贵州省水城公路管理局2025年普通国省道灾害防治工程
（G356线K2283+000～K2284+780段）
劳务采购限价清单</t>
  </si>
  <si>
    <t>含G356线K2283+000～K2284+780段2个工点2个月施工保畅人员工资</t>
  </si>
  <si>
    <t>含潜孔钻、空压机及其他大型设备一次性进出场费</t>
  </si>
  <si>
    <t>场地清理</t>
  </si>
  <si>
    <t>202-3</t>
  </si>
  <si>
    <t>拆除结构物</t>
  </si>
  <si>
    <t>钢筋混凝土结构</t>
  </si>
  <si>
    <t>包含内容：人工费，机城费；包含工序：拆除砖，石及其他砌体结构，含弃土费用。</t>
  </si>
  <si>
    <t>砖、石及其他砌体结构</t>
  </si>
  <si>
    <t>特殊地区路基处理</t>
  </si>
  <si>
    <t>205-9</t>
  </si>
  <si>
    <t>钢花管注浆 ( φ42普通钢管含一切所有费用）</t>
  </si>
  <si>
    <t>m</t>
  </si>
  <si>
    <t>包含内容：钻孔、置管、注浆工艺（不含注浆料）等；包含燃油等动力费。含材料场内转运</t>
  </si>
  <si>
    <t>φ159mm普通钢管</t>
  </si>
  <si>
    <t>冠梁（C30混凝土）</t>
  </si>
  <si>
    <t>M30水泥浆</t>
  </si>
  <si>
    <t>钢筋HRB400</t>
  </si>
  <si>
    <t>贵州省水城公路管理局2025年普通国省道灾害防治工程
（S218线K65+950～K124+330段、S218线K74+880～K75+800段、S314线K413+510～K415+650段）
劳务采购限价清单</t>
  </si>
  <si>
    <t>含G356线S218线K65+950～K124+330段、S218线K74+880～K75+800段、S314线K413+510～K415+650段8个工点3个月施工保畅人员工资</t>
  </si>
  <si>
    <t>C20现浇混凝土(边沟、沟邦修复）</t>
  </si>
  <si>
    <r>
      <rPr>
        <sz val="8"/>
        <color rgb="FF000000"/>
        <rFont val="宋体"/>
        <charset val="204"/>
      </rPr>
      <t>包含内容：除材料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混凝土</t>
    </r>
    <r>
      <rPr>
        <sz val="8"/>
        <color rgb="FF000000"/>
        <rFont val="Arial"/>
        <charset val="204"/>
      </rPr>
      <t>)</t>
    </r>
    <r>
      <rPr>
        <sz val="8"/>
        <color rgb="FF000000"/>
        <rFont val="宋体"/>
        <charset val="204"/>
      </rPr>
      <t>外的所有工作内容。包含工序：挖基础及清基、模板及其安装及加固、混凝土浇筑、振捣、养生、文明施工及场地清理。</t>
    </r>
  </si>
  <si>
    <t>被动防护系统</t>
  </si>
  <si>
    <r>
      <rPr>
        <sz val="8"/>
        <color theme="0"/>
        <rFont val="SimSun"/>
        <charset val="134"/>
      </rPr>
      <t>1</t>
    </r>
    <r>
      <rPr>
        <sz val="8"/>
        <rFont val="SimSun"/>
        <charset val="134"/>
      </rPr>
      <t>-c</t>
    </r>
  </si>
  <si>
    <t>C25混凝土基础</t>
  </si>
  <si>
    <r>
      <rPr>
        <sz val="8"/>
        <color rgb="FF000000"/>
        <rFont val="宋体"/>
        <charset val="204"/>
      </rPr>
      <t>包含内容：除材料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砼、片石</t>
    </r>
    <r>
      <rPr>
        <sz val="8"/>
        <color rgb="FF000000"/>
        <rFont val="Arial"/>
        <charset val="204"/>
      </rPr>
      <t>)</t>
    </r>
    <r>
      <rPr>
        <sz val="8"/>
        <color rgb="FF000000"/>
        <rFont val="宋体"/>
        <charset val="204"/>
      </rPr>
      <t>外的所有工作内容。包含工序：挖基础及人工清基、支架搭拆、模板及其打油及关拆、片石调运及加片石、砼浇筑、振捣、养生、场地清理，如实际有片石材料运输调运时，运费另计。</t>
    </r>
  </si>
  <si>
    <r>
      <rPr>
        <sz val="8"/>
        <color rgb="FF000000"/>
        <rFont val="宋体"/>
        <charset val="204"/>
      </rPr>
      <t>包含内容：除材料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砼</t>
    </r>
    <r>
      <rPr>
        <sz val="8"/>
        <color rgb="FF000000"/>
        <rFont val="Arial"/>
        <charset val="204"/>
      </rPr>
      <t>)</t>
    </r>
    <r>
      <rPr>
        <sz val="8"/>
        <color rgb="FF000000"/>
        <rFont val="宋体"/>
        <charset val="204"/>
      </rPr>
      <t>外的所有工作内容。包含工序：模板及其打油及关拆、砼浇筑、振捣、修饰、养生、场地清理。</t>
    </r>
  </si>
  <si>
    <t>锚杆（HRB400φ25）</t>
  </si>
  <si>
    <r>
      <rPr>
        <sz val="8"/>
        <color rgb="FF000000"/>
        <rFont val="宋体"/>
        <charset val="204"/>
      </rPr>
      <t>包含内容：除材料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钢筋锚杆、注浆用水泥</t>
    </r>
    <r>
      <rPr>
        <sz val="8"/>
        <color rgb="FF000000"/>
        <rFont val="Arial"/>
        <charset val="204"/>
      </rPr>
      <t>)</t>
    </r>
    <r>
      <rPr>
        <sz val="8"/>
        <color rgb="FF000000"/>
        <rFont val="宋体"/>
        <charset val="204"/>
      </rPr>
      <t>外的所有工作内容。包含工序：钻机就位、钻孔、钢筋锚杆制作及安装、砂浆调制、注浆，文明施工及场地清理。包含燃油等动力费。含材料场内转运</t>
    </r>
  </si>
  <si>
    <r>
      <rPr>
        <sz val="8"/>
        <color rgb="FF000000"/>
        <rFont val="宋体"/>
        <charset val="204"/>
      </rPr>
      <t>包含内容：除材料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水泥、碎石、砂、速凝剂</t>
    </r>
    <r>
      <rPr>
        <sz val="8"/>
        <color rgb="FF000000"/>
        <rFont val="Arial"/>
        <charset val="204"/>
      </rPr>
      <t>)</t>
    </r>
    <r>
      <rPr>
        <sz val="8"/>
        <color rgb="FF000000"/>
        <rFont val="宋体"/>
        <charset val="204"/>
      </rPr>
      <t>外的所有工作内容。包含工序：喷射、养生、场地清理。</t>
    </r>
  </si>
  <si>
    <t>钢筋网(HRB400)</t>
  </si>
  <si>
    <t>人工种植攀缘植物（含排水管、场地清理、
培土等一切费用）</t>
  </si>
  <si>
    <t>包含内容：除材料(主动防护网及配套材料)外的所有工作内容。包含工序：材料下车、锚杆及锚钉安装、绳网安装、
缝合。施工辅材及材料场内转运。</t>
  </si>
  <si>
    <t>C20片石混凝土（含土石方开挖及排水
管等一切费用）</t>
  </si>
  <si>
    <r>
      <rPr>
        <sz val="8"/>
        <color rgb="FF000000"/>
        <rFont val="宋体"/>
        <charset val="204"/>
      </rPr>
      <t>包含内容：除材料</t>
    </r>
    <r>
      <rPr>
        <sz val="8"/>
        <color rgb="FF000000"/>
        <rFont val="Arial"/>
        <charset val="204"/>
      </rPr>
      <t>(</t>
    </r>
    <r>
      <rPr>
        <sz val="8"/>
        <color rgb="FF000000"/>
        <rFont val="宋体"/>
        <charset val="204"/>
      </rPr>
      <t>砼、片石</t>
    </r>
    <r>
      <rPr>
        <sz val="8"/>
        <color rgb="FF000000"/>
        <rFont val="Arial"/>
        <charset val="204"/>
      </rPr>
      <t>)</t>
    </r>
    <r>
      <rPr>
        <sz val="8"/>
        <color rgb="FF000000"/>
        <rFont val="宋体"/>
        <charset val="204"/>
      </rPr>
      <t>外的所有工作内容。包含工序：挖基础及人工清基、支架搭拆、模板及其打油及关拆、</t>
    </r>
    <r>
      <rPr>
        <sz val="8"/>
        <color rgb="FF000000"/>
        <rFont val="Arial"/>
        <charset val="204"/>
      </rPr>
      <t xml:space="preserve">
</t>
    </r>
    <r>
      <rPr>
        <sz val="8"/>
        <color rgb="FF000000"/>
        <rFont val="宋体"/>
        <charset val="204"/>
      </rPr>
      <t>片石调运及加片石、砼浇筑、振捣、养生、场地清理，如实际有片石材料运输调运时，运费另计。</t>
    </r>
  </si>
  <si>
    <t>现浇墙身混凝土</t>
  </si>
  <si>
    <t>C20现浇混凝土(沟邦修复）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</si>
</sst>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[DBNum2][$RMB]General;[Red][DBNum2][$RMB]General"/>
  </numFmts>
  <fonts count="38">
    <font>
      <sz val="11"/>
      <color rgb="FF000000"/>
      <name val="Arial"/>
      <charset val="20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204"/>
    </font>
    <font>
      <b/>
      <sz val="9"/>
      <color rgb="FF000000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rgb="FF000000"/>
      <name val="Arial"/>
      <charset val="134"/>
    </font>
    <font>
      <sz val="8"/>
      <name val="SimSun"/>
      <charset val="134"/>
    </font>
    <font>
      <sz val="8"/>
      <color rgb="FF000000"/>
      <name val="Arial"/>
      <charset val="204"/>
    </font>
    <font>
      <sz val="8"/>
      <color theme="0"/>
      <name val="SimSun"/>
      <charset val="134"/>
    </font>
    <font>
      <sz val="8"/>
      <color indexed="8"/>
      <name val="宋体"/>
      <charset val="134"/>
    </font>
    <font>
      <sz val="8"/>
      <color rgb="FF000000"/>
      <name val="宋体"/>
      <charset val="204"/>
    </font>
    <font>
      <b/>
      <sz val="10"/>
      <color rgb="FF000000"/>
      <name val="宋体"/>
      <charset val="204"/>
    </font>
    <font>
      <b/>
      <sz val="12"/>
      <name val="宋体"/>
      <charset val="134"/>
    </font>
    <font>
      <sz val="10"/>
      <color rgb="FF000000"/>
      <name val="宋体"/>
      <charset val="20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8" applyNumberFormat="0" applyAlignment="0" applyProtection="0">
      <alignment vertical="center"/>
    </xf>
    <xf numFmtId="0" fontId="28" fillId="4" borderId="29" applyNumberFormat="0" applyAlignment="0" applyProtection="0">
      <alignment vertical="center"/>
    </xf>
    <xf numFmtId="0" fontId="29" fillId="4" borderId="28" applyNumberFormat="0" applyAlignment="0" applyProtection="0">
      <alignment vertical="center"/>
    </xf>
    <xf numFmtId="0" fontId="30" fillId="5" borderId="30" applyNumberFormat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99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9" fillId="0" borderId="4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left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176" fontId="6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6" xfId="0" applyNumberFormat="1" applyFont="1" applyFill="1" applyBorder="1" applyAlignment="1">
      <alignment horizontal="left" vertical="top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left" vertical="center" wrapText="1"/>
    </xf>
    <xf numFmtId="7" fontId="13" fillId="0" borderId="4" xfId="0" applyNumberFormat="1" applyFont="1" applyFill="1" applyBorder="1" applyAlignment="1">
      <alignment horizontal="center" vertical="center" wrapText="1"/>
    </xf>
    <xf numFmtId="179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left" vertical="center" wrapText="1"/>
    </xf>
    <xf numFmtId="179" fontId="13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7" fontId="13" fillId="0" borderId="6" xfId="0" applyNumberFormat="1" applyFont="1" applyFill="1" applyBorder="1" applyAlignment="1">
      <alignment horizontal="center" vertical="center" wrapText="1"/>
    </xf>
    <xf numFmtId="179" fontId="13" fillId="0" borderId="6" xfId="0" applyNumberFormat="1" applyFont="1" applyFill="1" applyBorder="1" applyAlignment="1">
      <alignment horizontal="center" vertical="center" wrapText="1"/>
    </xf>
    <xf numFmtId="179" fontId="13" fillId="0" borderId="9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12" fillId="0" borderId="4" xfId="0" applyNumberFormat="1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177" fontId="6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top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6" fillId="0" borderId="0" xfId="0" applyNumberFormat="1" applyFont="1" applyFill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left" vertical="top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7" fontId="13" fillId="0" borderId="13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left" vertical="center" wrapText="1"/>
    </xf>
    <xf numFmtId="0" fontId="17" fillId="0" borderId="5" xfId="0" applyNumberFormat="1" applyFont="1" applyFill="1" applyBorder="1" applyAlignment="1">
      <alignment horizontal="left" vertical="center" wrapText="1"/>
    </xf>
    <xf numFmtId="0" fontId="17" fillId="0" borderId="6" xfId="0" applyNumberFormat="1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center" vertical="top" wrapText="1"/>
    </xf>
    <xf numFmtId="7" fontId="13" fillId="0" borderId="14" xfId="0" applyNumberFormat="1" applyFont="1" applyFill="1" applyBorder="1" applyAlignment="1">
      <alignment horizontal="center" vertical="center" wrapText="1"/>
    </xf>
    <xf numFmtId="7" fontId="13" fillId="0" borderId="15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179" fontId="13" fillId="0" borderId="13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179" fontId="13" fillId="0" borderId="22" xfId="0" applyNumberFormat="1" applyFont="1" applyFill="1" applyBorder="1" applyAlignment="1">
      <alignment horizontal="center" vertical="center" wrapText="1"/>
    </xf>
    <xf numFmtId="179" fontId="13" fillId="0" borderId="14" xfId="0" applyNumberFormat="1" applyFont="1" applyFill="1" applyBorder="1" applyAlignment="1">
      <alignment horizontal="center" vertical="center" wrapText="1"/>
    </xf>
    <xf numFmtId="179" fontId="13" fillId="0" borderId="15" xfId="0" applyNumberFormat="1" applyFont="1" applyFill="1" applyBorder="1" applyAlignment="1">
      <alignment horizontal="center" vertical="center" wrapText="1"/>
    </xf>
    <xf numFmtId="179" fontId="13" fillId="0" borderId="23" xfId="0" applyNumberFormat="1" applyFont="1" applyFill="1" applyBorder="1" applyAlignment="1">
      <alignment horizontal="center" vertical="center" wrapText="1"/>
    </xf>
    <xf numFmtId="179" fontId="13" fillId="0" borderId="2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view="pageBreakPreview" zoomScaleNormal="100" workbookViewId="0">
      <pane ySplit="3" topLeftCell="A59" activePane="bottomLeft" state="frozen"/>
      <selection/>
      <selection pane="bottomLeft" activeCell="I57" sqref="I57"/>
    </sheetView>
  </sheetViews>
  <sheetFormatPr defaultColWidth="9" defaultRowHeight="12"/>
  <cols>
    <col min="1" max="1" width="6" style="73" customWidth="1"/>
    <col min="2" max="2" width="13.25" style="71" customWidth="1"/>
    <col min="3" max="3" width="1.75" style="71" customWidth="1"/>
    <col min="4" max="4" width="2.5" style="71" customWidth="1"/>
    <col min="5" max="5" width="7.375" style="71" customWidth="1"/>
    <col min="6" max="6" width="3.875" style="71" customWidth="1"/>
    <col min="7" max="7" width="4.5" style="71" customWidth="1"/>
    <col min="8" max="8" width="12.125" style="71" customWidth="1"/>
    <col min="9" max="9" width="8.75" style="71" customWidth="1"/>
    <col min="10" max="10" width="10.375" style="71" customWidth="1"/>
    <col min="11" max="11" width="19.5" style="71" customWidth="1"/>
    <col min="12" max="12" width="3.36666666666667" style="71" customWidth="1"/>
    <col min="13" max="16384" width="9" style="71"/>
  </cols>
  <sheetData>
    <row r="1" s="71" customFormat="1" ht="45" customHeight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81"/>
    </row>
    <row r="2" s="71" customFormat="1" ht="32" customHeight="1" spans="1:11">
      <c r="A2" s="3" t="s">
        <v>1</v>
      </c>
      <c r="B2" s="4"/>
      <c r="C2" s="4"/>
      <c r="D2" s="4"/>
      <c r="E2" s="4"/>
      <c r="F2" s="5" t="s">
        <v>2</v>
      </c>
      <c r="G2" s="5"/>
      <c r="H2" s="5"/>
      <c r="I2" s="5" t="s">
        <v>3</v>
      </c>
      <c r="J2" s="5"/>
      <c r="K2" s="82" t="s">
        <v>4</v>
      </c>
    </row>
    <row r="3" s="71" customFormat="1" ht="25" customHeight="1" spans="1:11">
      <c r="A3" s="6" t="s">
        <v>5</v>
      </c>
      <c r="B3" s="7" t="s">
        <v>6</v>
      </c>
      <c r="C3" s="7" t="s">
        <v>7</v>
      </c>
      <c r="D3" s="8" t="s">
        <v>8</v>
      </c>
      <c r="E3" s="7" t="s">
        <v>9</v>
      </c>
      <c r="F3" s="8" t="s">
        <v>10</v>
      </c>
      <c r="G3" s="8" t="s">
        <v>8</v>
      </c>
      <c r="H3" s="7" t="s">
        <v>11</v>
      </c>
      <c r="I3" s="8" t="s">
        <v>10</v>
      </c>
      <c r="J3" s="8" t="s">
        <v>11</v>
      </c>
      <c r="K3" s="83"/>
    </row>
    <row r="4" s="71" customFormat="1" ht="54" customHeight="1" spans="1:11">
      <c r="A4" s="9" t="s">
        <v>12</v>
      </c>
      <c r="B4" s="10" t="s">
        <v>13</v>
      </c>
      <c r="C4" s="11" t="s">
        <v>14</v>
      </c>
      <c r="D4" s="11"/>
      <c r="E4" s="12">
        <v>1</v>
      </c>
      <c r="F4" s="13">
        <f>4000*4*2</f>
        <v>32000</v>
      </c>
      <c r="G4" s="13"/>
      <c r="H4" s="13">
        <f>F4*E4</f>
        <v>32000</v>
      </c>
      <c r="I4" s="13"/>
      <c r="J4" s="13"/>
      <c r="K4" s="33" t="s">
        <v>15</v>
      </c>
    </row>
    <row r="5" s="71" customFormat="1" ht="54" customHeight="1" spans="1:11">
      <c r="A5" s="9" t="s">
        <v>16</v>
      </c>
      <c r="B5" s="10" t="s">
        <v>17</v>
      </c>
      <c r="C5" s="11" t="s">
        <v>18</v>
      </c>
      <c r="D5" s="11"/>
      <c r="E5" s="12">
        <v>50</v>
      </c>
      <c r="F5" s="13">
        <v>150</v>
      </c>
      <c r="G5" s="13"/>
      <c r="H5" s="13">
        <f>F5*E5</f>
        <v>7500</v>
      </c>
      <c r="I5" s="13"/>
      <c r="J5" s="13"/>
      <c r="K5" s="33" t="s">
        <v>19</v>
      </c>
    </row>
    <row r="6" s="71" customFormat="1" ht="42" customHeight="1" spans="1:11">
      <c r="A6" s="9" t="s">
        <v>20</v>
      </c>
      <c r="B6" s="10" t="s">
        <v>21</v>
      </c>
      <c r="C6" s="11" t="s">
        <v>14</v>
      </c>
      <c r="D6" s="11"/>
      <c r="E6" s="12">
        <v>1</v>
      </c>
      <c r="F6" s="13">
        <f>1500*20</f>
        <v>30000</v>
      </c>
      <c r="G6" s="13"/>
      <c r="H6" s="13">
        <f>F6*E6</f>
        <v>30000</v>
      </c>
      <c r="I6" s="13"/>
      <c r="J6" s="13"/>
      <c r="K6" s="33" t="s">
        <v>22</v>
      </c>
    </row>
    <row r="7" s="71" customFormat="1" ht="42" customHeight="1" spans="1:11">
      <c r="A7" s="9" t="s">
        <v>20</v>
      </c>
      <c r="B7" s="10" t="s">
        <v>23</v>
      </c>
      <c r="C7" s="11" t="s">
        <v>14</v>
      </c>
      <c r="D7" s="11"/>
      <c r="E7" s="12">
        <v>1</v>
      </c>
      <c r="F7" s="13">
        <v>18000</v>
      </c>
      <c r="G7" s="13"/>
      <c r="H7" s="13">
        <f>F7*E7</f>
        <v>18000</v>
      </c>
      <c r="I7" s="13"/>
      <c r="J7" s="13"/>
      <c r="K7" s="34" t="s">
        <v>24</v>
      </c>
    </row>
    <row r="8" s="71" customFormat="1" ht="22" customHeight="1" spans="1:11">
      <c r="A8" s="66">
        <v>203</v>
      </c>
      <c r="B8" s="10" t="s">
        <v>25</v>
      </c>
      <c r="C8" s="57"/>
      <c r="D8" s="57" t="s">
        <v>8</v>
      </c>
      <c r="E8" s="75"/>
      <c r="F8" s="75"/>
      <c r="G8" s="75" t="s">
        <v>8</v>
      </c>
      <c r="H8" s="75"/>
      <c r="I8" s="75"/>
      <c r="J8" s="57"/>
      <c r="K8" s="34"/>
    </row>
    <row r="9" s="71" customFormat="1" ht="19" customHeight="1" spans="1:11">
      <c r="A9" s="9" t="s">
        <v>26</v>
      </c>
      <c r="B9" s="10" t="s">
        <v>27</v>
      </c>
      <c r="C9" s="57"/>
      <c r="D9" s="57" t="s">
        <v>8</v>
      </c>
      <c r="E9" s="75"/>
      <c r="F9" s="75"/>
      <c r="G9" s="75" t="s">
        <v>8</v>
      </c>
      <c r="H9" s="75"/>
      <c r="I9" s="75"/>
      <c r="J9" s="57"/>
      <c r="K9" s="34"/>
    </row>
    <row r="10" s="71" customFormat="1" ht="31" customHeight="1" spans="1:11">
      <c r="A10" s="67" t="s">
        <v>28</v>
      </c>
      <c r="B10" s="10" t="s">
        <v>29</v>
      </c>
      <c r="C10" s="11" t="s">
        <v>30</v>
      </c>
      <c r="D10" s="68" t="s">
        <v>8</v>
      </c>
      <c r="E10" s="13">
        <v>30</v>
      </c>
      <c r="F10" s="13">
        <v>26</v>
      </c>
      <c r="G10" s="13">
        <v>35</v>
      </c>
      <c r="H10" s="13">
        <f t="shared" ref="H10:H14" si="0">F10*E10</f>
        <v>780</v>
      </c>
      <c r="I10" s="13"/>
      <c r="J10" s="13"/>
      <c r="K10" s="37" t="s">
        <v>31</v>
      </c>
    </row>
    <row r="11" s="71" customFormat="1" ht="30" customHeight="1" spans="1:11">
      <c r="A11" s="67" t="s">
        <v>32</v>
      </c>
      <c r="B11" s="10" t="s">
        <v>33</v>
      </c>
      <c r="C11" s="11" t="s">
        <v>30</v>
      </c>
      <c r="D11" s="68" t="s">
        <v>8</v>
      </c>
      <c r="E11" s="13">
        <v>270</v>
      </c>
      <c r="F11" s="13">
        <v>34</v>
      </c>
      <c r="G11" s="13">
        <v>50</v>
      </c>
      <c r="H11" s="13">
        <f t="shared" si="0"/>
        <v>9180</v>
      </c>
      <c r="I11" s="13"/>
      <c r="J11" s="13"/>
      <c r="K11" s="37" t="s">
        <v>31</v>
      </c>
    </row>
    <row r="12" s="71" customFormat="1" ht="16.8" customHeight="1" spans="1:11">
      <c r="A12" s="66">
        <v>207</v>
      </c>
      <c r="B12" s="10" t="s">
        <v>34</v>
      </c>
      <c r="C12" s="57"/>
      <c r="D12" s="57" t="s">
        <v>8</v>
      </c>
      <c r="E12" s="75"/>
      <c r="F12" s="75"/>
      <c r="G12" s="75" t="s">
        <v>8</v>
      </c>
      <c r="H12" s="75"/>
      <c r="I12" s="75"/>
      <c r="J12" s="57"/>
      <c r="K12" s="37"/>
    </row>
    <row r="13" s="71" customFormat="1" ht="21" customHeight="1" spans="1:11">
      <c r="A13" s="9" t="s">
        <v>35</v>
      </c>
      <c r="B13" s="10" t="s">
        <v>36</v>
      </c>
      <c r="C13" s="57"/>
      <c r="D13" s="57" t="s">
        <v>8</v>
      </c>
      <c r="E13" s="75"/>
      <c r="F13" s="75"/>
      <c r="G13" s="75" t="s">
        <v>8</v>
      </c>
      <c r="H13" s="75"/>
      <c r="I13" s="75"/>
      <c r="J13" s="57"/>
      <c r="K13" s="37"/>
    </row>
    <row r="14" s="71" customFormat="1" ht="60" customHeight="1" spans="1:11">
      <c r="A14" s="67" t="s">
        <v>37</v>
      </c>
      <c r="B14" s="10" t="s">
        <v>38</v>
      </c>
      <c r="C14" s="11" t="s">
        <v>30</v>
      </c>
      <c r="D14" s="68" t="s">
        <v>8</v>
      </c>
      <c r="E14" s="13">
        <v>2.4</v>
      </c>
      <c r="F14" s="13">
        <v>160</v>
      </c>
      <c r="G14" s="13">
        <v>480</v>
      </c>
      <c r="H14" s="13">
        <f t="shared" si="0"/>
        <v>384</v>
      </c>
      <c r="I14" s="13"/>
      <c r="J14" s="13"/>
      <c r="K14" s="39" t="s">
        <v>39</v>
      </c>
    </row>
    <row r="15" s="71" customFormat="1" ht="16.8" customHeight="1" spans="1:11">
      <c r="A15" s="9" t="s">
        <v>40</v>
      </c>
      <c r="B15" s="10" t="s">
        <v>41</v>
      </c>
      <c r="C15" s="57"/>
      <c r="D15" s="57" t="s">
        <v>8</v>
      </c>
      <c r="E15" s="75"/>
      <c r="F15" s="75"/>
      <c r="G15" s="75" t="s">
        <v>8</v>
      </c>
      <c r="H15" s="75"/>
      <c r="I15" s="75"/>
      <c r="J15" s="57"/>
      <c r="K15" s="39"/>
    </row>
    <row r="16" s="71" customFormat="1" ht="60" customHeight="1" spans="1:11">
      <c r="A16" s="67" t="s">
        <v>37</v>
      </c>
      <c r="B16" s="10" t="s">
        <v>38</v>
      </c>
      <c r="C16" s="11" t="s">
        <v>30</v>
      </c>
      <c r="D16" s="68" t="s">
        <v>8</v>
      </c>
      <c r="E16" s="13">
        <v>72</v>
      </c>
      <c r="F16" s="13">
        <v>160</v>
      </c>
      <c r="G16" s="13">
        <v>550</v>
      </c>
      <c r="H16" s="13">
        <f>F16*E16</f>
        <v>11520</v>
      </c>
      <c r="I16" s="13"/>
      <c r="J16" s="13"/>
      <c r="K16" s="39" t="s">
        <v>42</v>
      </c>
    </row>
    <row r="17" s="71" customFormat="1" ht="16.8" customHeight="1" spans="1:11">
      <c r="A17" s="66">
        <v>209</v>
      </c>
      <c r="B17" s="10" t="s">
        <v>43</v>
      </c>
      <c r="C17" s="57"/>
      <c r="D17" s="57" t="s">
        <v>8</v>
      </c>
      <c r="E17" s="75"/>
      <c r="F17" s="75"/>
      <c r="G17" s="75" t="s">
        <v>8</v>
      </c>
      <c r="H17" s="75"/>
      <c r="I17" s="75"/>
      <c r="J17" s="57"/>
      <c r="K17" s="39"/>
    </row>
    <row r="18" s="71" customFormat="1" ht="16.8" customHeight="1" spans="1:11">
      <c r="A18" s="9" t="s">
        <v>44</v>
      </c>
      <c r="B18" s="10" t="s">
        <v>45</v>
      </c>
      <c r="C18" s="57"/>
      <c r="D18" s="57" t="s">
        <v>8</v>
      </c>
      <c r="E18" s="75"/>
      <c r="F18" s="75"/>
      <c r="G18" s="75" t="s">
        <v>8</v>
      </c>
      <c r="H18" s="75"/>
      <c r="I18" s="75"/>
      <c r="J18" s="57"/>
      <c r="K18" s="39"/>
    </row>
    <row r="19" s="71" customFormat="1" ht="88" customHeight="1" spans="1:11">
      <c r="A19" s="67" t="s">
        <v>28</v>
      </c>
      <c r="B19" s="10" t="s">
        <v>46</v>
      </c>
      <c r="C19" s="11" t="s">
        <v>30</v>
      </c>
      <c r="D19" s="68" t="s">
        <v>8</v>
      </c>
      <c r="E19" s="13">
        <v>177.75</v>
      </c>
      <c r="F19" s="13">
        <v>170</v>
      </c>
      <c r="G19" s="13">
        <v>420</v>
      </c>
      <c r="H19" s="13">
        <f t="shared" ref="H19:H24" si="1">F19*E19</f>
        <v>30217.5</v>
      </c>
      <c r="I19" s="13"/>
      <c r="J19" s="13"/>
      <c r="K19" s="39" t="s">
        <v>47</v>
      </c>
    </row>
    <row r="20" s="71" customFormat="1" ht="16.8" customHeight="1" spans="1:11">
      <c r="A20" s="66">
        <v>210</v>
      </c>
      <c r="B20" s="10" t="s">
        <v>48</v>
      </c>
      <c r="C20" s="57"/>
      <c r="D20" s="57" t="s">
        <v>8</v>
      </c>
      <c r="E20" s="75"/>
      <c r="F20" s="75"/>
      <c r="G20" s="75" t="s">
        <v>8</v>
      </c>
      <c r="H20" s="75"/>
      <c r="I20" s="75"/>
      <c r="J20" s="57"/>
      <c r="K20" s="39"/>
    </row>
    <row r="21" s="71" customFormat="1" ht="34" customHeight="1" spans="1:11">
      <c r="A21" s="9" t="s">
        <v>49</v>
      </c>
      <c r="B21" s="10" t="s">
        <v>50</v>
      </c>
      <c r="C21" s="57"/>
      <c r="D21" s="57" t="s">
        <v>8</v>
      </c>
      <c r="E21" s="75"/>
      <c r="F21" s="75"/>
      <c r="G21" s="75" t="s">
        <v>8</v>
      </c>
      <c r="H21" s="75"/>
      <c r="I21" s="75"/>
      <c r="J21" s="57"/>
      <c r="K21" s="39"/>
    </row>
    <row r="22" s="71" customFormat="1" ht="48" customHeight="1" spans="1:11">
      <c r="A22" s="67" t="s">
        <v>37</v>
      </c>
      <c r="B22" s="10" t="s">
        <v>51</v>
      </c>
      <c r="C22" s="11" t="s">
        <v>30</v>
      </c>
      <c r="D22" s="68" t="s">
        <v>8</v>
      </c>
      <c r="E22" s="13">
        <v>70.37</v>
      </c>
      <c r="F22" s="13">
        <v>500</v>
      </c>
      <c r="G22" s="13">
        <v>1200</v>
      </c>
      <c r="H22" s="13">
        <f t="shared" si="1"/>
        <v>35185</v>
      </c>
      <c r="I22" s="13"/>
      <c r="J22" s="13"/>
      <c r="K22" s="39" t="s">
        <v>52</v>
      </c>
    </row>
    <row r="23" s="71" customFormat="1" ht="17.4" customHeight="1" spans="1:11">
      <c r="A23" s="9" t="s">
        <v>53</v>
      </c>
      <c r="B23" s="10" t="s">
        <v>54</v>
      </c>
      <c r="C23" s="57"/>
      <c r="D23" s="57" t="s">
        <v>8</v>
      </c>
      <c r="E23" s="75"/>
      <c r="F23" s="75"/>
      <c r="G23" s="75" t="s">
        <v>8</v>
      </c>
      <c r="H23" s="75"/>
      <c r="I23" s="75"/>
      <c r="J23" s="57"/>
      <c r="K23" s="39"/>
    </row>
    <row r="24" s="71" customFormat="1" ht="78" customHeight="1" spans="1:11">
      <c r="A24" s="67" t="s">
        <v>28</v>
      </c>
      <c r="B24" s="10" t="s">
        <v>55</v>
      </c>
      <c r="C24" s="11" t="s">
        <v>56</v>
      </c>
      <c r="D24" s="68" t="s">
        <v>8</v>
      </c>
      <c r="E24" s="13">
        <v>3607.37</v>
      </c>
      <c r="F24" s="13">
        <v>12.99</v>
      </c>
      <c r="G24" s="13">
        <v>25</v>
      </c>
      <c r="H24" s="13">
        <f t="shared" si="1"/>
        <v>46859.7363</v>
      </c>
      <c r="I24" s="13"/>
      <c r="J24" s="13"/>
      <c r="K24" s="39" t="s">
        <v>57</v>
      </c>
    </row>
    <row r="25" s="71" customFormat="1" ht="16.8" customHeight="1" spans="1:11">
      <c r="A25" s="9" t="s">
        <v>58</v>
      </c>
      <c r="B25" s="10" t="s">
        <v>59</v>
      </c>
      <c r="C25" s="57"/>
      <c r="D25" s="57" t="s">
        <v>8</v>
      </c>
      <c r="E25" s="75"/>
      <c r="F25" s="75"/>
      <c r="G25" s="75" t="s">
        <v>8</v>
      </c>
      <c r="H25" s="75"/>
      <c r="I25" s="75"/>
      <c r="J25" s="57"/>
      <c r="K25" s="39"/>
    </row>
    <row r="26" s="71" customFormat="1" ht="24" customHeight="1" spans="1:11">
      <c r="A26" s="67" t="s">
        <v>28</v>
      </c>
      <c r="B26" s="10" t="s">
        <v>60</v>
      </c>
      <c r="C26" s="11" t="s">
        <v>56</v>
      </c>
      <c r="D26" s="68" t="s">
        <v>8</v>
      </c>
      <c r="E26" s="13">
        <v>10667.52</v>
      </c>
      <c r="F26" s="13">
        <v>1</v>
      </c>
      <c r="G26" s="13">
        <v>6.5</v>
      </c>
      <c r="H26" s="13">
        <f t="shared" ref="H26:H30" si="2">F26*E26</f>
        <v>10667.52</v>
      </c>
      <c r="I26" s="13"/>
      <c r="J26" s="13"/>
      <c r="K26" s="39" t="s">
        <v>61</v>
      </c>
    </row>
    <row r="27" s="71" customFormat="1" ht="20" customHeight="1" spans="1:11">
      <c r="A27" s="67" t="s">
        <v>32</v>
      </c>
      <c r="B27" s="10" t="s">
        <v>62</v>
      </c>
      <c r="C27" s="11" t="s">
        <v>56</v>
      </c>
      <c r="D27" s="68" t="s">
        <v>8</v>
      </c>
      <c r="E27" s="13">
        <v>3174.66</v>
      </c>
      <c r="F27" s="13">
        <v>1</v>
      </c>
      <c r="G27" s="13">
        <v>6.5</v>
      </c>
      <c r="H27" s="13">
        <f t="shared" si="2"/>
        <v>3174.66</v>
      </c>
      <c r="I27" s="13"/>
      <c r="J27" s="13"/>
      <c r="K27" s="39"/>
    </row>
    <row r="28" s="71" customFormat="1" ht="31" customHeight="1" spans="1:11">
      <c r="A28" s="66">
        <v>212</v>
      </c>
      <c r="B28" s="10" t="s">
        <v>63</v>
      </c>
      <c r="C28" s="57"/>
      <c r="D28" s="57" t="s">
        <v>8</v>
      </c>
      <c r="E28" s="75"/>
      <c r="F28" s="75"/>
      <c r="G28" s="75" t="s">
        <v>8</v>
      </c>
      <c r="H28" s="75"/>
      <c r="I28" s="75"/>
      <c r="J28" s="57"/>
      <c r="K28" s="39"/>
    </row>
    <row r="29" s="71" customFormat="1" ht="25.2" customHeight="1" spans="1:11">
      <c r="A29" s="9" t="s">
        <v>64</v>
      </c>
      <c r="B29" s="10" t="s">
        <v>65</v>
      </c>
      <c r="C29" s="57"/>
      <c r="D29" s="57" t="s">
        <v>8</v>
      </c>
      <c r="E29" s="75"/>
      <c r="F29" s="75"/>
      <c r="G29" s="75" t="s">
        <v>8</v>
      </c>
      <c r="H29" s="75"/>
      <c r="I29" s="75"/>
      <c r="J29" s="57"/>
      <c r="K29" s="39"/>
    </row>
    <row r="30" s="71" customFormat="1" ht="47" customHeight="1" spans="1:11">
      <c r="A30" s="67" t="s">
        <v>28</v>
      </c>
      <c r="B30" s="10" t="s">
        <v>66</v>
      </c>
      <c r="C30" s="11" t="s">
        <v>67</v>
      </c>
      <c r="D30" s="68" t="s">
        <v>8</v>
      </c>
      <c r="E30" s="13">
        <v>600</v>
      </c>
      <c r="F30" s="13">
        <v>24</v>
      </c>
      <c r="G30" s="13">
        <v>120</v>
      </c>
      <c r="H30" s="13">
        <f t="shared" ref="H30:H34" si="3">F30*E30</f>
        <v>14400</v>
      </c>
      <c r="I30" s="13"/>
      <c r="J30" s="13"/>
      <c r="K30" s="39" t="s">
        <v>68</v>
      </c>
    </row>
    <row r="31" s="71" customFormat="1" ht="16.8" customHeight="1" spans="1:11">
      <c r="A31" s="67" t="s">
        <v>32</v>
      </c>
      <c r="B31" s="10" t="s">
        <v>69</v>
      </c>
      <c r="C31" s="57"/>
      <c r="D31" s="57" t="s">
        <v>8</v>
      </c>
      <c r="E31" s="75"/>
      <c r="F31" s="75"/>
      <c r="G31" s="75" t="s">
        <v>8</v>
      </c>
      <c r="H31" s="75"/>
      <c r="I31" s="75"/>
      <c r="J31" s="57"/>
      <c r="K31" s="39"/>
    </row>
    <row r="32" s="71" customFormat="1" ht="19" customHeight="1" spans="1:11">
      <c r="A32" s="67" t="s">
        <v>70</v>
      </c>
      <c r="B32" s="10" t="s">
        <v>71</v>
      </c>
      <c r="C32" s="11" t="s">
        <v>56</v>
      </c>
      <c r="D32" s="68" t="s">
        <v>8</v>
      </c>
      <c r="E32" s="13">
        <v>532</v>
      </c>
      <c r="F32" s="13">
        <v>0.7</v>
      </c>
      <c r="G32" s="13">
        <v>6.5</v>
      </c>
      <c r="H32" s="13">
        <f t="shared" si="3"/>
        <v>372.4</v>
      </c>
      <c r="I32" s="13"/>
      <c r="J32" s="13"/>
      <c r="K32" s="39" t="s">
        <v>61</v>
      </c>
    </row>
    <row r="33" s="71" customFormat="1" ht="24" customHeight="1" spans="1:11">
      <c r="A33" s="67" t="s">
        <v>72</v>
      </c>
      <c r="B33" s="10" t="s">
        <v>73</v>
      </c>
      <c r="C33" s="11" t="s">
        <v>56</v>
      </c>
      <c r="D33" s="68" t="s">
        <v>8</v>
      </c>
      <c r="E33" s="13">
        <v>2367</v>
      </c>
      <c r="F33" s="13">
        <v>0.7</v>
      </c>
      <c r="G33" s="13">
        <v>6.5</v>
      </c>
      <c r="H33" s="13">
        <f t="shared" si="3"/>
        <v>1656.9</v>
      </c>
      <c r="I33" s="13"/>
      <c r="J33" s="13"/>
      <c r="K33" s="39"/>
    </row>
    <row r="34" s="71" customFormat="1" ht="79" customHeight="1" spans="1:11">
      <c r="A34" s="67" t="s">
        <v>74</v>
      </c>
      <c r="B34" s="10" t="s">
        <v>55</v>
      </c>
      <c r="C34" s="11" t="s">
        <v>56</v>
      </c>
      <c r="D34" s="68" t="s">
        <v>8</v>
      </c>
      <c r="E34" s="13">
        <v>1541</v>
      </c>
      <c r="F34" s="13">
        <v>12.99</v>
      </c>
      <c r="G34" s="13">
        <v>25</v>
      </c>
      <c r="H34" s="13">
        <f t="shared" si="3"/>
        <v>20017.59</v>
      </c>
      <c r="I34" s="13"/>
      <c r="J34" s="13"/>
      <c r="K34" s="39" t="s">
        <v>57</v>
      </c>
    </row>
    <row r="35" s="71" customFormat="1" ht="14.4" customHeight="1" spans="1:11">
      <c r="A35" s="66">
        <v>703</v>
      </c>
      <c r="B35" s="10" t="s">
        <v>75</v>
      </c>
      <c r="C35" s="57"/>
      <c r="D35" s="57" t="s">
        <v>8</v>
      </c>
      <c r="E35" s="75"/>
      <c r="F35" s="75"/>
      <c r="G35" s="75" t="s">
        <v>8</v>
      </c>
      <c r="H35" s="75"/>
      <c r="I35" s="75"/>
      <c r="J35" s="57"/>
      <c r="K35" s="39"/>
    </row>
    <row r="36" s="71" customFormat="1" ht="30" customHeight="1" spans="1:11">
      <c r="A36" s="9" t="s">
        <v>76</v>
      </c>
      <c r="B36" s="10" t="s">
        <v>77</v>
      </c>
      <c r="C36" s="11" t="s">
        <v>67</v>
      </c>
      <c r="D36" s="68" t="s">
        <v>8</v>
      </c>
      <c r="E36" s="13">
        <v>743.42</v>
      </c>
      <c r="F36" s="13">
        <v>18</v>
      </c>
      <c r="G36" s="13">
        <v>28</v>
      </c>
      <c r="H36" s="13">
        <f t="shared" ref="H36:H39" si="4">F36*E36</f>
        <v>13381.56</v>
      </c>
      <c r="I36" s="13"/>
      <c r="J36" s="13"/>
      <c r="K36" s="39" t="s">
        <v>78</v>
      </c>
    </row>
    <row r="37" s="71" customFormat="1" ht="24" customHeight="1" spans="1:11">
      <c r="A37" s="66">
        <v>704</v>
      </c>
      <c r="B37" s="10" t="s">
        <v>79</v>
      </c>
      <c r="C37" s="57"/>
      <c r="D37" s="57" t="s">
        <v>8</v>
      </c>
      <c r="E37" s="75"/>
      <c r="F37" s="75"/>
      <c r="G37" s="75" t="s">
        <v>8</v>
      </c>
      <c r="H37" s="75"/>
      <c r="I37" s="75"/>
      <c r="J37" s="57"/>
      <c r="K37" s="39"/>
    </row>
    <row r="38" s="71" customFormat="1" ht="42" customHeight="1" spans="1:11">
      <c r="A38" s="9" t="s">
        <v>80</v>
      </c>
      <c r="B38" s="10" t="s">
        <v>81</v>
      </c>
      <c r="C38" s="11" t="s">
        <v>82</v>
      </c>
      <c r="D38" s="68" t="s">
        <v>8</v>
      </c>
      <c r="E38" s="13">
        <v>80</v>
      </c>
      <c r="F38" s="13">
        <v>22.5</v>
      </c>
      <c r="G38" s="13">
        <v>30</v>
      </c>
      <c r="H38" s="13">
        <f t="shared" si="4"/>
        <v>1800</v>
      </c>
      <c r="I38" s="13"/>
      <c r="J38" s="13"/>
      <c r="K38" s="39" t="s">
        <v>78</v>
      </c>
    </row>
    <row r="39" s="71" customFormat="1" ht="49" customHeight="1" spans="1:11">
      <c r="A39" s="66">
        <v>707</v>
      </c>
      <c r="B39" s="10" t="s">
        <v>83</v>
      </c>
      <c r="C39" s="11" t="s">
        <v>30</v>
      </c>
      <c r="D39" s="68" t="s">
        <v>8</v>
      </c>
      <c r="E39" s="13">
        <v>2.4</v>
      </c>
      <c r="F39" s="13">
        <v>160</v>
      </c>
      <c r="G39" s="13">
        <v>800</v>
      </c>
      <c r="H39" s="13">
        <f t="shared" si="4"/>
        <v>384</v>
      </c>
      <c r="I39" s="13"/>
      <c r="J39" s="13"/>
      <c r="K39" s="39" t="s">
        <v>52</v>
      </c>
    </row>
    <row r="40" s="71" customFormat="1" ht="17.9" customHeight="1" spans="1:11">
      <c r="A40" s="66">
        <v>203</v>
      </c>
      <c r="B40" s="10" t="s">
        <v>25</v>
      </c>
      <c r="C40" s="57"/>
      <c r="D40" s="57"/>
      <c r="E40" s="75"/>
      <c r="F40" s="75"/>
      <c r="G40" s="75"/>
      <c r="H40" s="75"/>
      <c r="I40" s="75"/>
      <c r="J40" s="57"/>
      <c r="K40" s="39"/>
    </row>
    <row r="41" s="71" customFormat="1" ht="18.5" customHeight="1" spans="1:11">
      <c r="A41" s="9" t="s">
        <v>26</v>
      </c>
      <c r="B41" s="10" t="s">
        <v>27</v>
      </c>
      <c r="C41" s="57"/>
      <c r="D41" s="57"/>
      <c r="E41" s="75"/>
      <c r="F41" s="75"/>
      <c r="G41" s="75"/>
      <c r="H41" s="75"/>
      <c r="I41" s="75"/>
      <c r="J41" s="57"/>
      <c r="K41" s="39"/>
    </row>
    <row r="42" s="71" customFormat="1" ht="25" customHeight="1" spans="1:11">
      <c r="A42" s="67" t="s">
        <v>28</v>
      </c>
      <c r="B42" s="10" t="s">
        <v>29</v>
      </c>
      <c r="C42" s="11" t="s">
        <v>30</v>
      </c>
      <c r="D42" s="59"/>
      <c r="E42" s="13">
        <v>150</v>
      </c>
      <c r="F42" s="13">
        <v>26</v>
      </c>
      <c r="G42" s="76"/>
      <c r="H42" s="13">
        <f t="shared" ref="H42:H46" si="5">F42*E42</f>
        <v>3900</v>
      </c>
      <c r="I42" s="13"/>
      <c r="J42" s="13"/>
      <c r="K42" s="37" t="s">
        <v>31</v>
      </c>
    </row>
    <row r="43" s="71" customFormat="1" ht="30" customHeight="1" spans="1:11">
      <c r="A43" s="67" t="s">
        <v>32</v>
      </c>
      <c r="B43" s="10" t="s">
        <v>33</v>
      </c>
      <c r="C43" s="11" t="s">
        <v>30</v>
      </c>
      <c r="D43" s="59"/>
      <c r="E43" s="13">
        <v>350</v>
      </c>
      <c r="F43" s="13">
        <v>34</v>
      </c>
      <c r="G43" s="76"/>
      <c r="H43" s="13">
        <f t="shared" si="5"/>
        <v>11900</v>
      </c>
      <c r="I43" s="13"/>
      <c r="J43" s="13"/>
      <c r="K43" s="37" t="s">
        <v>31</v>
      </c>
    </row>
    <row r="44" s="71" customFormat="1" ht="17.9" customHeight="1" spans="1:11">
      <c r="A44" s="66">
        <v>207</v>
      </c>
      <c r="B44" s="10" t="s">
        <v>34</v>
      </c>
      <c r="C44" s="57"/>
      <c r="D44" s="57"/>
      <c r="E44" s="75"/>
      <c r="F44" s="75"/>
      <c r="G44" s="75"/>
      <c r="H44" s="75"/>
      <c r="I44" s="75"/>
      <c r="J44" s="57"/>
      <c r="K44" s="39"/>
    </row>
    <row r="45" s="71" customFormat="1" ht="17.9" customHeight="1" spans="1:11">
      <c r="A45" s="9" t="s">
        <v>35</v>
      </c>
      <c r="B45" s="10" t="s">
        <v>36</v>
      </c>
      <c r="C45" s="57"/>
      <c r="D45" s="57"/>
      <c r="E45" s="75"/>
      <c r="F45" s="75"/>
      <c r="G45" s="75"/>
      <c r="H45" s="75"/>
      <c r="I45" s="75"/>
      <c r="J45" s="57"/>
      <c r="K45" s="39"/>
    </row>
    <row r="46" s="71" customFormat="1" ht="60" customHeight="1" spans="1:11">
      <c r="A46" s="67" t="s">
        <v>37</v>
      </c>
      <c r="B46" s="10" t="s">
        <v>38</v>
      </c>
      <c r="C46" s="11" t="s">
        <v>30</v>
      </c>
      <c r="D46" s="59"/>
      <c r="E46" s="13">
        <v>5.04</v>
      </c>
      <c r="F46" s="13">
        <v>160</v>
      </c>
      <c r="G46" s="76"/>
      <c r="H46" s="13">
        <f t="shared" si="5"/>
        <v>806.4</v>
      </c>
      <c r="I46" s="13"/>
      <c r="J46" s="13"/>
      <c r="K46" s="39" t="s">
        <v>39</v>
      </c>
    </row>
    <row r="47" s="71" customFormat="1" ht="17.9" customHeight="1" spans="1:11">
      <c r="A47" s="9" t="s">
        <v>40</v>
      </c>
      <c r="B47" s="10" t="s">
        <v>41</v>
      </c>
      <c r="C47" s="57"/>
      <c r="D47" s="57"/>
      <c r="E47" s="75"/>
      <c r="F47" s="75"/>
      <c r="G47" s="75"/>
      <c r="H47" s="75"/>
      <c r="I47" s="75"/>
      <c r="J47" s="57"/>
      <c r="K47" s="39"/>
    </row>
    <row r="48" s="71" customFormat="1" ht="61" customHeight="1" spans="1:11">
      <c r="A48" s="67" t="s">
        <v>37</v>
      </c>
      <c r="B48" s="10" t="s">
        <v>38</v>
      </c>
      <c r="C48" s="11" t="s">
        <v>30</v>
      </c>
      <c r="D48" s="59"/>
      <c r="E48" s="13">
        <v>35.75</v>
      </c>
      <c r="F48" s="13">
        <v>160</v>
      </c>
      <c r="G48" s="76"/>
      <c r="H48" s="13">
        <f t="shared" ref="H48:H53" si="6">F48*E48</f>
        <v>5720</v>
      </c>
      <c r="I48" s="13"/>
      <c r="J48" s="13"/>
      <c r="K48" s="39" t="s">
        <v>42</v>
      </c>
    </row>
    <row r="49" s="71" customFormat="1" ht="17.9" customHeight="1" spans="1:11">
      <c r="A49" s="66">
        <v>208</v>
      </c>
      <c r="B49" s="10" t="s">
        <v>84</v>
      </c>
      <c r="C49" s="57"/>
      <c r="D49" s="57"/>
      <c r="E49" s="75"/>
      <c r="F49" s="75"/>
      <c r="G49" s="75"/>
      <c r="H49" s="75"/>
      <c r="I49" s="75"/>
      <c r="J49" s="57"/>
      <c r="K49" s="39"/>
    </row>
    <row r="50" s="71" customFormat="1" ht="17.9" customHeight="1" spans="1:11">
      <c r="A50" s="9" t="s">
        <v>85</v>
      </c>
      <c r="B50" s="10" t="s">
        <v>86</v>
      </c>
      <c r="C50" s="57"/>
      <c r="D50" s="57"/>
      <c r="E50" s="75"/>
      <c r="F50" s="75"/>
      <c r="G50" s="75"/>
      <c r="H50" s="75"/>
      <c r="I50" s="75"/>
      <c r="J50" s="57"/>
      <c r="K50" s="39"/>
    </row>
    <row r="51" s="71" customFormat="1" ht="87" customHeight="1" spans="1:11">
      <c r="A51" s="67" t="s">
        <v>87</v>
      </c>
      <c r="B51" s="10" t="s">
        <v>88</v>
      </c>
      <c r="C51" s="11" t="s">
        <v>30</v>
      </c>
      <c r="D51" s="59"/>
      <c r="E51" s="13">
        <v>132.08</v>
      </c>
      <c r="F51" s="13">
        <v>170</v>
      </c>
      <c r="G51" s="76"/>
      <c r="H51" s="13">
        <f t="shared" si="6"/>
        <v>22453.6</v>
      </c>
      <c r="I51" s="13"/>
      <c r="J51" s="13"/>
      <c r="K51" s="39" t="s">
        <v>47</v>
      </c>
    </row>
    <row r="52" s="71" customFormat="1" ht="17.9" customHeight="1" spans="1:11">
      <c r="A52" s="9" t="s">
        <v>89</v>
      </c>
      <c r="B52" s="10" t="s">
        <v>90</v>
      </c>
      <c r="C52" s="57"/>
      <c r="D52" s="57"/>
      <c r="E52" s="75"/>
      <c r="F52" s="75"/>
      <c r="G52" s="75"/>
      <c r="H52" s="75"/>
      <c r="I52" s="75"/>
      <c r="J52" s="57"/>
      <c r="K52" s="39"/>
    </row>
    <row r="53" s="71" customFormat="1" ht="63" customHeight="1" spans="1:11">
      <c r="A53" s="67" t="s">
        <v>28</v>
      </c>
      <c r="B53" s="10" t="s">
        <v>91</v>
      </c>
      <c r="C53" s="11" t="s">
        <v>67</v>
      </c>
      <c r="D53" s="59"/>
      <c r="E53" s="13">
        <v>700</v>
      </c>
      <c r="F53" s="13">
        <v>30</v>
      </c>
      <c r="G53" s="76"/>
      <c r="H53" s="13">
        <f t="shared" si="6"/>
        <v>21000</v>
      </c>
      <c r="I53" s="13"/>
      <c r="J53" s="13"/>
      <c r="K53" s="39" t="s">
        <v>92</v>
      </c>
    </row>
    <row r="54" s="71" customFormat="1" ht="17.9" customHeight="1" spans="1:11">
      <c r="A54" s="66">
        <v>212</v>
      </c>
      <c r="B54" s="10" t="s">
        <v>63</v>
      </c>
      <c r="C54" s="57"/>
      <c r="D54" s="57"/>
      <c r="E54" s="75"/>
      <c r="F54" s="75"/>
      <c r="G54" s="75"/>
      <c r="H54" s="75"/>
      <c r="I54" s="75"/>
      <c r="J54" s="57"/>
      <c r="K54" s="39"/>
    </row>
    <row r="55" s="71" customFormat="1" ht="26.75" customHeight="1" spans="1:11">
      <c r="A55" s="9" t="s">
        <v>64</v>
      </c>
      <c r="B55" s="10" t="s">
        <v>65</v>
      </c>
      <c r="C55" s="57"/>
      <c r="D55" s="57"/>
      <c r="E55" s="75"/>
      <c r="F55" s="75"/>
      <c r="G55" s="75"/>
      <c r="H55" s="75"/>
      <c r="I55" s="75"/>
      <c r="J55" s="57"/>
      <c r="K55" s="39"/>
    </row>
    <row r="56" s="71" customFormat="1" ht="48" customHeight="1" spans="1:11">
      <c r="A56" s="67" t="s">
        <v>28</v>
      </c>
      <c r="B56" s="10" t="s">
        <v>93</v>
      </c>
      <c r="C56" s="11" t="s">
        <v>67</v>
      </c>
      <c r="D56" s="59"/>
      <c r="E56" s="13">
        <v>152</v>
      </c>
      <c r="F56" s="13">
        <v>240</v>
      </c>
      <c r="G56" s="76"/>
      <c r="H56" s="13">
        <f t="shared" ref="H56:H60" si="7">F56*E56</f>
        <v>36480</v>
      </c>
      <c r="I56" s="13"/>
      <c r="J56" s="13"/>
      <c r="K56" s="39" t="s">
        <v>68</v>
      </c>
    </row>
    <row r="57" s="71" customFormat="1" ht="17.9" customHeight="1" spans="1:11">
      <c r="A57" s="67" t="s">
        <v>32</v>
      </c>
      <c r="B57" s="10" t="s">
        <v>69</v>
      </c>
      <c r="C57" s="57"/>
      <c r="D57" s="57"/>
      <c r="E57" s="75"/>
      <c r="F57" s="75"/>
      <c r="G57" s="75"/>
      <c r="H57" s="75"/>
      <c r="I57" s="75"/>
      <c r="J57" s="57"/>
      <c r="K57" s="39"/>
    </row>
    <row r="58" s="71" customFormat="1" ht="24" customHeight="1" spans="1:11">
      <c r="A58" s="67" t="s">
        <v>70</v>
      </c>
      <c r="B58" s="10" t="s">
        <v>71</v>
      </c>
      <c r="C58" s="11" t="s">
        <v>56</v>
      </c>
      <c r="D58" s="59"/>
      <c r="E58" s="13">
        <v>2022</v>
      </c>
      <c r="F58" s="13">
        <v>0.7</v>
      </c>
      <c r="G58" s="76"/>
      <c r="H58" s="13">
        <f t="shared" si="7"/>
        <v>1415.4</v>
      </c>
      <c r="I58" s="13"/>
      <c r="J58" s="13"/>
      <c r="K58" s="84" t="s">
        <v>61</v>
      </c>
    </row>
    <row r="59" s="71" customFormat="1" ht="26" customHeight="1" spans="1:11">
      <c r="A59" s="67" t="s">
        <v>72</v>
      </c>
      <c r="B59" s="10" t="s">
        <v>73</v>
      </c>
      <c r="C59" s="11" t="s">
        <v>56</v>
      </c>
      <c r="D59" s="59"/>
      <c r="E59" s="13">
        <v>5997</v>
      </c>
      <c r="F59" s="13">
        <v>0.7</v>
      </c>
      <c r="G59" s="76"/>
      <c r="H59" s="13">
        <f t="shared" si="7"/>
        <v>4197.9</v>
      </c>
      <c r="I59" s="13"/>
      <c r="J59" s="13"/>
      <c r="K59" s="84"/>
    </row>
    <row r="60" s="71" customFormat="1" ht="78" customHeight="1" spans="1:11">
      <c r="A60" s="67" t="s">
        <v>74</v>
      </c>
      <c r="B60" s="10" t="s">
        <v>55</v>
      </c>
      <c r="C60" s="11" t="s">
        <v>56</v>
      </c>
      <c r="D60" s="59"/>
      <c r="E60" s="13">
        <v>8785</v>
      </c>
      <c r="F60" s="13">
        <v>12.99</v>
      </c>
      <c r="G60" s="76"/>
      <c r="H60" s="13">
        <f t="shared" si="7"/>
        <v>114117.15</v>
      </c>
      <c r="I60" s="13"/>
      <c r="J60" s="13"/>
      <c r="K60" s="39" t="s">
        <v>57</v>
      </c>
    </row>
    <row r="61" s="71" customFormat="1" ht="26" customHeight="1" spans="1:11">
      <c r="A61" s="66">
        <v>704</v>
      </c>
      <c r="B61" s="10" t="s">
        <v>79</v>
      </c>
      <c r="C61" s="57"/>
      <c r="D61" s="57"/>
      <c r="E61" s="75"/>
      <c r="F61" s="75"/>
      <c r="G61" s="75"/>
      <c r="H61" s="75"/>
      <c r="I61" s="75"/>
      <c r="J61" s="57"/>
      <c r="K61" s="39"/>
    </row>
    <row r="62" s="71" customFormat="1" ht="51" customHeight="1" spans="1:11">
      <c r="A62" s="9" t="s">
        <v>80</v>
      </c>
      <c r="B62" s="10" t="s">
        <v>81</v>
      </c>
      <c r="C62" s="11" t="s">
        <v>82</v>
      </c>
      <c r="D62" s="59"/>
      <c r="E62" s="13">
        <v>136</v>
      </c>
      <c r="F62" s="13">
        <v>22.5</v>
      </c>
      <c r="G62" s="76"/>
      <c r="H62" s="13">
        <f>F62*E62</f>
        <v>3060</v>
      </c>
      <c r="I62" s="13"/>
      <c r="J62" s="13"/>
      <c r="K62" s="37" t="s">
        <v>31</v>
      </c>
    </row>
    <row r="63" s="71" customFormat="1" ht="34" customHeight="1" spans="1:11">
      <c r="A63" s="66">
        <v>707</v>
      </c>
      <c r="B63" s="10" t="s">
        <v>83</v>
      </c>
      <c r="C63" s="11" t="s">
        <v>30</v>
      </c>
      <c r="D63" s="59"/>
      <c r="E63" s="13">
        <v>4.08</v>
      </c>
      <c r="F63" s="13">
        <v>160</v>
      </c>
      <c r="G63" s="76"/>
      <c r="H63" s="13">
        <f>F63*E63</f>
        <v>652.8</v>
      </c>
      <c r="I63" s="13"/>
      <c r="J63" s="13"/>
      <c r="K63" s="37" t="s">
        <v>31</v>
      </c>
    </row>
    <row r="64" s="72" customFormat="1" ht="30" customHeight="1" spans="1:11">
      <c r="A64" s="77" t="s">
        <v>94</v>
      </c>
      <c r="B64" s="78"/>
      <c r="C64" s="78"/>
      <c r="D64" s="78"/>
      <c r="E64" s="79"/>
      <c r="F64" s="42" t="s">
        <v>95</v>
      </c>
      <c r="G64" s="42"/>
      <c r="H64" s="80">
        <f>SUM(H4:H63)</f>
        <v>513184.1163</v>
      </c>
      <c r="I64" s="85"/>
      <c r="J64" s="85"/>
      <c r="K64" s="86"/>
    </row>
    <row r="65" s="72" customFormat="1" ht="30" customHeight="1" spans="1:11">
      <c r="A65" s="87"/>
      <c r="B65" s="88"/>
      <c r="C65" s="88"/>
      <c r="D65" s="88"/>
      <c r="E65" s="89"/>
      <c r="F65" s="42" t="s">
        <v>96</v>
      </c>
      <c r="G65" s="42"/>
      <c r="H65" s="90">
        <f>H64</f>
        <v>513184.1163</v>
      </c>
      <c r="I65" s="95"/>
      <c r="J65" s="95"/>
      <c r="K65" s="96"/>
    </row>
    <row r="66" ht="30" customHeight="1" spans="1:11">
      <c r="A66" s="77" t="s">
        <v>97</v>
      </c>
      <c r="B66" s="78"/>
      <c r="C66" s="78"/>
      <c r="D66" s="78"/>
      <c r="E66" s="79"/>
      <c r="F66" s="42" t="s">
        <v>95</v>
      </c>
      <c r="G66" s="42"/>
      <c r="H66" s="80">
        <f>SUM(J7:J65)</f>
        <v>0</v>
      </c>
      <c r="I66" s="85"/>
      <c r="J66" s="85"/>
      <c r="K66" s="86"/>
    </row>
    <row r="67" ht="30" customHeight="1" spans="1:11">
      <c r="A67" s="91"/>
      <c r="B67" s="92"/>
      <c r="C67" s="92"/>
      <c r="D67" s="92"/>
      <c r="E67" s="93"/>
      <c r="F67" s="47" t="s">
        <v>96</v>
      </c>
      <c r="G67" s="47"/>
      <c r="H67" s="94">
        <f>H66</f>
        <v>0</v>
      </c>
      <c r="I67" s="97"/>
      <c r="J67" s="97"/>
      <c r="K67" s="98"/>
    </row>
  </sheetData>
  <mergeCells count="140">
    <mergeCell ref="A1:K1"/>
    <mergeCell ref="A2:E2"/>
    <mergeCell ref="F2:H2"/>
    <mergeCell ref="I2:J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C48:D48"/>
    <mergeCell ref="F48:G48"/>
    <mergeCell ref="C49:D49"/>
    <mergeCell ref="F49:G49"/>
    <mergeCell ref="C50:D50"/>
    <mergeCell ref="F50:G50"/>
    <mergeCell ref="C51:D51"/>
    <mergeCell ref="F51:G51"/>
    <mergeCell ref="C52:D52"/>
    <mergeCell ref="F52:G52"/>
    <mergeCell ref="C53:D53"/>
    <mergeCell ref="F53:G53"/>
    <mergeCell ref="C54:D54"/>
    <mergeCell ref="F54:G54"/>
    <mergeCell ref="C55:D55"/>
    <mergeCell ref="F55:G55"/>
    <mergeCell ref="C56:D56"/>
    <mergeCell ref="F56:G56"/>
    <mergeCell ref="C57:D57"/>
    <mergeCell ref="F57:G57"/>
    <mergeCell ref="C58:D58"/>
    <mergeCell ref="F58:G58"/>
    <mergeCell ref="C59:D59"/>
    <mergeCell ref="F59:G59"/>
    <mergeCell ref="C60:D60"/>
    <mergeCell ref="F60:G60"/>
    <mergeCell ref="C61:D61"/>
    <mergeCell ref="F61:G61"/>
    <mergeCell ref="C62:D62"/>
    <mergeCell ref="F62:G62"/>
    <mergeCell ref="C63:D63"/>
    <mergeCell ref="F63:G63"/>
    <mergeCell ref="F64:G64"/>
    <mergeCell ref="H64:K64"/>
    <mergeCell ref="F65:G65"/>
    <mergeCell ref="H65:K65"/>
    <mergeCell ref="F66:G66"/>
    <mergeCell ref="H66:K66"/>
    <mergeCell ref="F67:G67"/>
    <mergeCell ref="H67:K67"/>
    <mergeCell ref="K2:K3"/>
    <mergeCell ref="K26:K27"/>
    <mergeCell ref="K32:K33"/>
    <mergeCell ref="K58:K59"/>
    <mergeCell ref="A64:E65"/>
    <mergeCell ref="A66:E67"/>
  </mergeCells>
  <pageMargins left="0.751388888888889" right="0.751388888888889" top="1" bottom="1" header="0.5" footer="0.5"/>
  <pageSetup paperSize="9" scale="87" orientation="portrait" horizontalDpi="600"/>
  <headerFooter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workbookViewId="0">
      <pane ySplit="3" topLeftCell="A31" activePane="bottomLeft" state="frozen"/>
      <selection/>
      <selection pane="bottomLeft" activeCell="J46" sqref="J46"/>
    </sheetView>
  </sheetViews>
  <sheetFormatPr defaultColWidth="9" defaultRowHeight="10.5"/>
  <cols>
    <col min="1" max="1" width="5.625" style="65" customWidth="1"/>
    <col min="2" max="2" width="11.625" style="64" customWidth="1"/>
    <col min="3" max="3" width="1.25" style="64" customWidth="1"/>
    <col min="4" max="4" width="2.75" style="64" customWidth="1"/>
    <col min="5" max="5" width="8.375" style="64" customWidth="1"/>
    <col min="6" max="6" width="3.875" style="64" customWidth="1"/>
    <col min="7" max="7" width="4" style="64" customWidth="1"/>
    <col min="8" max="8" width="10.75" style="64" customWidth="1"/>
    <col min="9" max="9" width="7.75" style="64" customWidth="1"/>
    <col min="10" max="10" width="10.75" style="64" customWidth="1"/>
    <col min="11" max="11" width="15.625" style="64" customWidth="1"/>
    <col min="12" max="16384" width="9" style="64"/>
  </cols>
  <sheetData>
    <row r="1" s="64" customFormat="1" ht="54" customHeight="1" spans="1:11">
      <c r="A1" s="54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60"/>
    </row>
    <row r="2" s="64" customFormat="1" ht="30" customHeight="1" spans="1:11">
      <c r="A2" s="3" t="s">
        <v>1</v>
      </c>
      <c r="B2" s="4"/>
      <c r="C2" s="4"/>
      <c r="D2" s="4"/>
      <c r="E2" s="4"/>
      <c r="F2" s="5" t="s">
        <v>2</v>
      </c>
      <c r="G2" s="5"/>
      <c r="H2" s="5"/>
      <c r="I2" s="5" t="s">
        <v>3</v>
      </c>
      <c r="J2" s="5"/>
      <c r="K2" s="31" t="s">
        <v>4</v>
      </c>
    </row>
    <row r="3" s="64" customFormat="1" ht="26.9" customHeight="1" spans="1:11">
      <c r="A3" s="6" t="s">
        <v>5</v>
      </c>
      <c r="B3" s="7" t="s">
        <v>6</v>
      </c>
      <c r="C3" s="7" t="s">
        <v>7</v>
      </c>
      <c r="D3" s="8" t="s">
        <v>8</v>
      </c>
      <c r="E3" s="7" t="s">
        <v>9</v>
      </c>
      <c r="F3" s="8" t="s">
        <v>10</v>
      </c>
      <c r="G3" s="8" t="s">
        <v>8</v>
      </c>
      <c r="H3" s="7" t="s">
        <v>11</v>
      </c>
      <c r="I3" s="8" t="s">
        <v>10</v>
      </c>
      <c r="J3" s="8" t="s">
        <v>11</v>
      </c>
      <c r="K3" s="32"/>
    </row>
    <row r="4" s="64" customFormat="1" ht="55" customHeight="1" spans="1:11">
      <c r="A4" s="9" t="s">
        <v>12</v>
      </c>
      <c r="B4" s="10" t="s">
        <v>13</v>
      </c>
      <c r="C4" s="11" t="s">
        <v>14</v>
      </c>
      <c r="D4" s="11"/>
      <c r="E4" s="12">
        <v>1</v>
      </c>
      <c r="F4" s="13">
        <f>4000*2*3</f>
        <v>24000</v>
      </c>
      <c r="G4" s="13"/>
      <c r="H4" s="13">
        <f>F4*E4</f>
        <v>24000</v>
      </c>
      <c r="I4" s="13"/>
      <c r="J4" s="13"/>
      <c r="K4" s="33" t="s">
        <v>99</v>
      </c>
    </row>
    <row r="5" s="64" customFormat="1" ht="55" customHeight="1" spans="1:11">
      <c r="A5" s="9" t="s">
        <v>16</v>
      </c>
      <c r="B5" s="10" t="s">
        <v>17</v>
      </c>
      <c r="C5" s="11" t="s">
        <v>18</v>
      </c>
      <c r="D5" s="11"/>
      <c r="E5" s="12">
        <v>50</v>
      </c>
      <c r="F5" s="13">
        <v>150</v>
      </c>
      <c r="G5" s="13"/>
      <c r="H5" s="13">
        <f>F5*E5</f>
        <v>7500</v>
      </c>
      <c r="I5" s="13"/>
      <c r="J5" s="13"/>
      <c r="K5" s="33" t="s">
        <v>19</v>
      </c>
    </row>
    <row r="6" s="64" customFormat="1" ht="49" customHeight="1" spans="1:11">
      <c r="A6" s="9" t="s">
        <v>20</v>
      </c>
      <c r="B6" s="10" t="s">
        <v>21</v>
      </c>
      <c r="C6" s="11" t="s">
        <v>14</v>
      </c>
      <c r="D6" s="11"/>
      <c r="E6" s="12">
        <v>1</v>
      </c>
      <c r="F6" s="13">
        <f>1600*20</f>
        <v>32000</v>
      </c>
      <c r="G6" s="13"/>
      <c r="H6" s="13">
        <f>F6*E6</f>
        <v>32000</v>
      </c>
      <c r="I6" s="13"/>
      <c r="J6" s="13"/>
      <c r="K6" s="33" t="s">
        <v>100</v>
      </c>
    </row>
    <row r="7" s="64" customFormat="1" ht="61" customHeight="1" spans="1:11">
      <c r="A7" s="9" t="s">
        <v>20</v>
      </c>
      <c r="B7" s="10" t="s">
        <v>23</v>
      </c>
      <c r="C7" s="11" t="s">
        <v>14</v>
      </c>
      <c r="D7" s="11"/>
      <c r="E7" s="12">
        <v>1</v>
      </c>
      <c r="F7" s="13">
        <v>15000</v>
      </c>
      <c r="G7" s="13"/>
      <c r="H7" s="13">
        <f>F7*E7</f>
        <v>15000</v>
      </c>
      <c r="I7" s="13"/>
      <c r="J7" s="13"/>
      <c r="K7" s="34" t="s">
        <v>24</v>
      </c>
    </row>
    <row r="8" s="64" customFormat="1" ht="17.9" customHeight="1" spans="1:11">
      <c r="A8" s="66">
        <v>203</v>
      </c>
      <c r="B8" s="10" t="s">
        <v>25</v>
      </c>
      <c r="C8" s="57"/>
      <c r="D8" s="57" t="s">
        <v>8</v>
      </c>
      <c r="E8" s="57"/>
      <c r="F8" s="57"/>
      <c r="G8" s="57" t="s">
        <v>8</v>
      </c>
      <c r="H8" s="57"/>
      <c r="I8" s="63"/>
      <c r="J8" s="63"/>
      <c r="K8" s="38"/>
    </row>
    <row r="9" s="64" customFormat="1" ht="18.5" customHeight="1" spans="1:11">
      <c r="A9" s="9" t="s">
        <v>26</v>
      </c>
      <c r="B9" s="10" t="s">
        <v>27</v>
      </c>
      <c r="C9" s="57"/>
      <c r="D9" s="57" t="s">
        <v>8</v>
      </c>
      <c r="E9" s="57"/>
      <c r="F9" s="57"/>
      <c r="G9" s="57" t="s">
        <v>8</v>
      </c>
      <c r="H9" s="57"/>
      <c r="I9" s="63"/>
      <c r="J9" s="63"/>
      <c r="K9" s="38"/>
    </row>
    <row r="10" s="64" customFormat="1" ht="36" customHeight="1" spans="1:11">
      <c r="A10" s="67" t="s">
        <v>28</v>
      </c>
      <c r="B10" s="10" t="s">
        <v>29</v>
      </c>
      <c r="C10" s="11" t="s">
        <v>30</v>
      </c>
      <c r="D10" s="68" t="s">
        <v>8</v>
      </c>
      <c r="E10" s="13">
        <v>185.45</v>
      </c>
      <c r="F10" s="13">
        <v>26</v>
      </c>
      <c r="G10" s="13">
        <v>35</v>
      </c>
      <c r="H10" s="13">
        <f t="shared" ref="H10:H14" si="0">F10*E10</f>
        <v>4821.7</v>
      </c>
      <c r="I10" s="63"/>
      <c r="J10" s="63"/>
      <c r="K10" s="37" t="s">
        <v>31</v>
      </c>
    </row>
    <row r="11" s="64" customFormat="1" ht="39" customHeight="1" spans="1:11">
      <c r="A11" s="67" t="s">
        <v>32</v>
      </c>
      <c r="B11" s="10" t="s">
        <v>33</v>
      </c>
      <c r="C11" s="11" t="s">
        <v>30</v>
      </c>
      <c r="D11" s="68" t="s">
        <v>8</v>
      </c>
      <c r="E11" s="13">
        <v>1669.05</v>
      </c>
      <c r="F11" s="13">
        <v>34</v>
      </c>
      <c r="G11" s="13">
        <v>60</v>
      </c>
      <c r="H11" s="13">
        <f t="shared" si="0"/>
        <v>56747.7</v>
      </c>
      <c r="I11" s="63"/>
      <c r="J11" s="63"/>
      <c r="K11" s="37" t="s">
        <v>31</v>
      </c>
    </row>
    <row r="12" s="64" customFormat="1" ht="17.9" customHeight="1" spans="1:11">
      <c r="A12" s="66">
        <v>208</v>
      </c>
      <c r="B12" s="10" t="s">
        <v>84</v>
      </c>
      <c r="C12" s="57"/>
      <c r="D12" s="57" t="s">
        <v>8</v>
      </c>
      <c r="E12" s="57"/>
      <c r="F12" s="57"/>
      <c r="G12" s="57" t="s">
        <v>8</v>
      </c>
      <c r="H12" s="57"/>
      <c r="I12" s="63"/>
      <c r="J12" s="63"/>
      <c r="K12" s="38"/>
    </row>
    <row r="13" s="64" customFormat="1" ht="17.9" customHeight="1" spans="1:11">
      <c r="A13" s="9" t="s">
        <v>85</v>
      </c>
      <c r="B13" s="10" t="s">
        <v>86</v>
      </c>
      <c r="C13" s="57"/>
      <c r="D13" s="57" t="s">
        <v>8</v>
      </c>
      <c r="E13" s="57"/>
      <c r="F13" s="57"/>
      <c r="G13" s="57" t="s">
        <v>8</v>
      </c>
      <c r="H13" s="57"/>
      <c r="I13" s="63"/>
      <c r="J13" s="63"/>
      <c r="K13" s="38"/>
    </row>
    <row r="14" s="64" customFormat="1" ht="140" customHeight="1" spans="1:11">
      <c r="A14" s="67" t="s">
        <v>87</v>
      </c>
      <c r="B14" s="10" t="s">
        <v>101</v>
      </c>
      <c r="C14" s="11" t="s">
        <v>30</v>
      </c>
      <c r="D14" s="68" t="s">
        <v>8</v>
      </c>
      <c r="E14" s="13">
        <v>331.5</v>
      </c>
      <c r="F14" s="13">
        <v>160</v>
      </c>
      <c r="G14" s="13">
        <v>480</v>
      </c>
      <c r="H14" s="13">
        <f t="shared" si="0"/>
        <v>53040</v>
      </c>
      <c r="I14" s="63"/>
      <c r="J14" s="63"/>
      <c r="K14" s="38" t="s">
        <v>47</v>
      </c>
    </row>
    <row r="15" s="64" customFormat="1" ht="17.9" customHeight="1" spans="1:11">
      <c r="A15" s="9" t="s">
        <v>89</v>
      </c>
      <c r="B15" s="10" t="s">
        <v>90</v>
      </c>
      <c r="C15" s="57"/>
      <c r="D15" s="57" t="s">
        <v>8</v>
      </c>
      <c r="E15" s="57"/>
      <c r="F15" s="57"/>
      <c r="G15" s="57" t="s">
        <v>8</v>
      </c>
      <c r="H15" s="57"/>
      <c r="I15" s="63"/>
      <c r="J15" s="63"/>
      <c r="K15" s="38"/>
    </row>
    <row r="16" s="64" customFormat="1" ht="95" customHeight="1" spans="1:11">
      <c r="A16" s="67" t="s">
        <v>28</v>
      </c>
      <c r="B16" s="69" t="s">
        <v>102</v>
      </c>
      <c r="C16" s="11" t="s">
        <v>67</v>
      </c>
      <c r="D16" s="68" t="s">
        <v>8</v>
      </c>
      <c r="E16" s="13">
        <v>900</v>
      </c>
      <c r="F16" s="13">
        <v>30</v>
      </c>
      <c r="G16" s="13">
        <v>110</v>
      </c>
      <c r="H16" s="13">
        <f>F16*E16</f>
        <v>27000</v>
      </c>
      <c r="I16" s="63"/>
      <c r="J16" s="63"/>
      <c r="K16" s="38" t="s">
        <v>92</v>
      </c>
    </row>
    <row r="17" s="64" customFormat="1" ht="24" customHeight="1" spans="1:11">
      <c r="A17" s="66">
        <v>209</v>
      </c>
      <c r="B17" s="69" t="s">
        <v>103</v>
      </c>
      <c r="C17" s="57"/>
      <c r="D17" s="57" t="s">
        <v>8</v>
      </c>
      <c r="E17" s="57"/>
      <c r="F17" s="57"/>
      <c r="G17" s="57" t="s">
        <v>8</v>
      </c>
      <c r="H17" s="57"/>
      <c r="I17" s="63"/>
      <c r="J17" s="63"/>
      <c r="K17" s="38"/>
    </row>
    <row r="18" s="64" customFormat="1" ht="17.9" customHeight="1" spans="1:11">
      <c r="A18" s="9" t="s">
        <v>44</v>
      </c>
      <c r="B18" s="10" t="s">
        <v>45</v>
      </c>
      <c r="C18" s="57"/>
      <c r="D18" s="57" t="s">
        <v>8</v>
      </c>
      <c r="E18" s="57"/>
      <c r="F18" s="57"/>
      <c r="G18" s="57" t="s">
        <v>8</v>
      </c>
      <c r="H18" s="57"/>
      <c r="I18" s="63"/>
      <c r="J18" s="63"/>
      <c r="K18" s="38"/>
    </row>
    <row r="19" s="64" customFormat="1" ht="112" customHeight="1" spans="1:11">
      <c r="A19" s="67" t="s">
        <v>28</v>
      </c>
      <c r="B19" s="10" t="s">
        <v>104</v>
      </c>
      <c r="C19" s="11" t="s">
        <v>30</v>
      </c>
      <c r="D19" s="68" t="s">
        <v>8</v>
      </c>
      <c r="E19" s="13">
        <v>255.5</v>
      </c>
      <c r="F19" s="13">
        <v>170</v>
      </c>
      <c r="G19" s="13">
        <v>450</v>
      </c>
      <c r="H19" s="13">
        <f t="shared" ref="H19:H24" si="1">F19*E19</f>
        <v>43435</v>
      </c>
      <c r="I19" s="63"/>
      <c r="J19" s="63"/>
      <c r="K19" s="38" t="s">
        <v>47</v>
      </c>
    </row>
    <row r="20" s="64" customFormat="1" ht="21" customHeight="1" spans="1:11">
      <c r="A20" s="66">
        <v>210</v>
      </c>
      <c r="B20" s="10" t="s">
        <v>48</v>
      </c>
      <c r="C20" s="57"/>
      <c r="D20" s="57" t="s">
        <v>8</v>
      </c>
      <c r="E20" s="57"/>
      <c r="F20" s="57"/>
      <c r="G20" s="57" t="s">
        <v>8</v>
      </c>
      <c r="H20" s="57"/>
      <c r="I20" s="63"/>
      <c r="J20" s="63"/>
      <c r="K20" s="38"/>
    </row>
    <row r="21" s="64" customFormat="1" ht="42" customHeight="1" spans="1:11">
      <c r="A21" s="9" t="s">
        <v>49</v>
      </c>
      <c r="B21" s="10" t="s">
        <v>105</v>
      </c>
      <c r="C21" s="57"/>
      <c r="D21" s="57" t="s">
        <v>8</v>
      </c>
      <c r="E21" s="57"/>
      <c r="F21" s="57"/>
      <c r="G21" s="57" t="s">
        <v>8</v>
      </c>
      <c r="H21" s="57"/>
      <c r="I21" s="63"/>
      <c r="J21" s="63"/>
      <c r="K21" s="38"/>
    </row>
    <row r="22" s="64" customFormat="1" ht="72" customHeight="1" spans="1:11">
      <c r="A22" s="67" t="s">
        <v>37</v>
      </c>
      <c r="B22" s="10" t="s">
        <v>51</v>
      </c>
      <c r="C22" s="11" t="s">
        <v>30</v>
      </c>
      <c r="D22" s="68" t="s">
        <v>8</v>
      </c>
      <c r="E22" s="13">
        <v>150.01</v>
      </c>
      <c r="F22" s="13">
        <v>500</v>
      </c>
      <c r="G22" s="13">
        <v>1200</v>
      </c>
      <c r="H22" s="13">
        <f t="shared" si="1"/>
        <v>75005</v>
      </c>
      <c r="I22" s="63"/>
      <c r="J22" s="63"/>
      <c r="K22" s="38" t="s">
        <v>52</v>
      </c>
    </row>
    <row r="23" s="64" customFormat="1" ht="18.5" customHeight="1" spans="1:11">
      <c r="A23" s="9" t="s">
        <v>53</v>
      </c>
      <c r="B23" s="10" t="s">
        <v>54</v>
      </c>
      <c r="C23" s="57"/>
      <c r="D23" s="57" t="s">
        <v>8</v>
      </c>
      <c r="E23" s="57"/>
      <c r="F23" s="57"/>
      <c r="G23" s="57" t="s">
        <v>8</v>
      </c>
      <c r="H23" s="57"/>
      <c r="I23" s="63"/>
      <c r="J23" s="63"/>
      <c r="K23" s="38"/>
    </row>
    <row r="24" s="64" customFormat="1" ht="98" customHeight="1" spans="1:11">
      <c r="A24" s="67" t="s">
        <v>28</v>
      </c>
      <c r="B24" s="10" t="s">
        <v>55</v>
      </c>
      <c r="C24" s="11" t="s">
        <v>56</v>
      </c>
      <c r="D24" s="68" t="s">
        <v>8</v>
      </c>
      <c r="E24" s="13">
        <v>10039.84</v>
      </c>
      <c r="F24" s="13">
        <v>12.99</v>
      </c>
      <c r="G24" s="13">
        <v>26</v>
      </c>
      <c r="H24" s="13">
        <f t="shared" si="1"/>
        <v>130417.5216</v>
      </c>
      <c r="I24" s="63"/>
      <c r="J24" s="63"/>
      <c r="K24" s="38" t="s">
        <v>57</v>
      </c>
    </row>
    <row r="25" s="64" customFormat="1" ht="17.9" customHeight="1" spans="1:11">
      <c r="A25" s="9" t="s">
        <v>58</v>
      </c>
      <c r="B25" s="10" t="s">
        <v>59</v>
      </c>
      <c r="C25" s="57"/>
      <c r="D25" s="57" t="s">
        <v>8</v>
      </c>
      <c r="E25" s="57"/>
      <c r="F25" s="57"/>
      <c r="G25" s="57" t="s">
        <v>8</v>
      </c>
      <c r="H25" s="57"/>
      <c r="I25" s="63"/>
      <c r="J25" s="63"/>
      <c r="K25" s="38"/>
    </row>
    <row r="26" s="64" customFormat="1" ht="23" customHeight="1" spans="1:11">
      <c r="A26" s="67" t="s">
        <v>28</v>
      </c>
      <c r="B26" s="10" t="s">
        <v>60</v>
      </c>
      <c r="C26" s="11" t="s">
        <v>56</v>
      </c>
      <c r="D26" s="68" t="s">
        <v>8</v>
      </c>
      <c r="E26" s="13">
        <v>30080</v>
      </c>
      <c r="F26" s="13">
        <v>1</v>
      </c>
      <c r="G26" s="13">
        <v>7</v>
      </c>
      <c r="H26" s="13">
        <f t="shared" ref="H26:H30" si="2">F26*E26</f>
        <v>30080</v>
      </c>
      <c r="I26" s="63"/>
      <c r="J26" s="63"/>
      <c r="K26" s="39" t="s">
        <v>61</v>
      </c>
    </row>
    <row r="27" s="64" customFormat="1" ht="30" customHeight="1" spans="1:11">
      <c r="A27" s="67" t="s">
        <v>32</v>
      </c>
      <c r="B27" s="10" t="s">
        <v>106</v>
      </c>
      <c r="C27" s="11" t="s">
        <v>56</v>
      </c>
      <c r="D27" s="68" t="s">
        <v>8</v>
      </c>
      <c r="E27" s="13">
        <v>7116.72</v>
      </c>
      <c r="F27" s="13">
        <v>1</v>
      </c>
      <c r="G27" s="13">
        <v>7</v>
      </c>
      <c r="H27" s="13">
        <f t="shared" si="2"/>
        <v>7116.72</v>
      </c>
      <c r="I27" s="63"/>
      <c r="J27" s="63"/>
      <c r="K27" s="39"/>
    </row>
    <row r="28" s="64" customFormat="1" ht="17.9" customHeight="1" spans="1:11">
      <c r="A28" s="66">
        <v>212</v>
      </c>
      <c r="B28" s="10" t="s">
        <v>63</v>
      </c>
      <c r="C28" s="57"/>
      <c r="D28" s="57" t="s">
        <v>8</v>
      </c>
      <c r="E28" s="57"/>
      <c r="F28" s="57"/>
      <c r="G28" s="57" t="s">
        <v>8</v>
      </c>
      <c r="H28" s="57"/>
      <c r="I28" s="63"/>
      <c r="J28" s="63"/>
      <c r="K28" s="38"/>
    </row>
    <row r="29" s="64" customFormat="1" ht="26.75" customHeight="1" spans="1:11">
      <c r="A29" s="9" t="s">
        <v>64</v>
      </c>
      <c r="B29" s="10" t="s">
        <v>65</v>
      </c>
      <c r="C29" s="57"/>
      <c r="D29" s="57" t="s">
        <v>8</v>
      </c>
      <c r="E29" s="57"/>
      <c r="F29" s="57"/>
      <c r="G29" s="57" t="s">
        <v>8</v>
      </c>
      <c r="H29" s="57"/>
      <c r="I29" s="63"/>
      <c r="J29" s="63"/>
      <c r="K29" s="38"/>
    </row>
    <row r="30" s="64" customFormat="1" ht="60" customHeight="1" spans="1:11">
      <c r="A30" s="67" t="s">
        <v>28</v>
      </c>
      <c r="B30" s="10" t="s">
        <v>66</v>
      </c>
      <c r="C30" s="11" t="s">
        <v>67</v>
      </c>
      <c r="D30" s="68" t="s">
        <v>8</v>
      </c>
      <c r="E30" s="13">
        <v>120</v>
      </c>
      <c r="F30" s="13">
        <v>240</v>
      </c>
      <c r="G30" s="13">
        <v>127</v>
      </c>
      <c r="H30" s="13">
        <f t="shared" si="2"/>
        <v>28800</v>
      </c>
      <c r="I30" s="63"/>
      <c r="J30" s="63"/>
      <c r="K30" s="38" t="s">
        <v>68</v>
      </c>
    </row>
    <row r="31" s="64" customFormat="1" ht="17.9" customHeight="1" spans="1:11">
      <c r="A31" s="67" t="s">
        <v>32</v>
      </c>
      <c r="B31" s="10" t="s">
        <v>69</v>
      </c>
      <c r="C31" s="57"/>
      <c r="D31" s="57" t="s">
        <v>8</v>
      </c>
      <c r="E31" s="57"/>
      <c r="F31" s="57"/>
      <c r="G31" s="57" t="s">
        <v>8</v>
      </c>
      <c r="H31" s="57"/>
      <c r="I31" s="63"/>
      <c r="J31" s="63"/>
      <c r="K31" s="38"/>
    </row>
    <row r="32" s="64" customFormat="1" ht="31" customHeight="1" spans="1:11">
      <c r="A32" s="67" t="s">
        <v>70</v>
      </c>
      <c r="B32" s="10" t="s">
        <v>71</v>
      </c>
      <c r="C32" s="11" t="s">
        <v>56</v>
      </c>
      <c r="D32" s="68" t="s">
        <v>8</v>
      </c>
      <c r="E32" s="13">
        <v>1277</v>
      </c>
      <c r="F32" s="13">
        <v>0.7</v>
      </c>
      <c r="G32" s="13">
        <v>7</v>
      </c>
      <c r="H32" s="13">
        <f t="shared" ref="H32:H34" si="3">F32*E32</f>
        <v>893.9</v>
      </c>
      <c r="I32" s="63"/>
      <c r="J32" s="63"/>
      <c r="K32" s="39" t="s">
        <v>61</v>
      </c>
    </row>
    <row r="33" s="64" customFormat="1" ht="26" customHeight="1" spans="1:11">
      <c r="A33" s="67" t="s">
        <v>72</v>
      </c>
      <c r="B33" s="10" t="s">
        <v>73</v>
      </c>
      <c r="C33" s="11" t="s">
        <v>56</v>
      </c>
      <c r="D33" s="68" t="s">
        <v>8</v>
      </c>
      <c r="E33" s="13">
        <v>4734</v>
      </c>
      <c r="F33" s="13">
        <v>0.7</v>
      </c>
      <c r="G33" s="13">
        <v>7</v>
      </c>
      <c r="H33" s="13">
        <f t="shared" si="3"/>
        <v>3313.8</v>
      </c>
      <c r="I33" s="63"/>
      <c r="J33" s="63"/>
      <c r="K33" s="39"/>
    </row>
    <row r="34" s="64" customFormat="1" ht="104" customHeight="1" spans="1:11">
      <c r="A34" s="67" t="s">
        <v>74</v>
      </c>
      <c r="B34" s="10" t="s">
        <v>55</v>
      </c>
      <c r="C34" s="11" t="s">
        <v>56</v>
      </c>
      <c r="D34" s="68" t="s">
        <v>8</v>
      </c>
      <c r="E34" s="13">
        <v>4438</v>
      </c>
      <c r="F34" s="13">
        <v>12.99</v>
      </c>
      <c r="G34" s="13">
        <v>26</v>
      </c>
      <c r="H34" s="13">
        <f t="shared" si="3"/>
        <v>57649.62</v>
      </c>
      <c r="I34" s="63"/>
      <c r="J34" s="63"/>
      <c r="K34" s="38" t="s">
        <v>57</v>
      </c>
    </row>
    <row r="35" s="64" customFormat="1" ht="29" customHeight="1" spans="1:11">
      <c r="A35" s="66">
        <v>703</v>
      </c>
      <c r="B35" s="10" t="s">
        <v>75</v>
      </c>
      <c r="C35" s="57"/>
      <c r="D35" s="57" t="s">
        <v>8</v>
      </c>
      <c r="E35" s="57"/>
      <c r="F35" s="57"/>
      <c r="G35" s="57" t="s">
        <v>8</v>
      </c>
      <c r="H35" s="57"/>
      <c r="I35" s="63"/>
      <c r="J35" s="63"/>
      <c r="K35" s="38"/>
    </row>
    <row r="36" s="64" customFormat="1" ht="24" customHeight="1" spans="1:11">
      <c r="A36" s="9" t="s">
        <v>76</v>
      </c>
      <c r="B36" s="10" t="s">
        <v>77</v>
      </c>
      <c r="C36" s="11" t="s">
        <v>67</v>
      </c>
      <c r="D36" s="68" t="s">
        <v>8</v>
      </c>
      <c r="E36" s="13">
        <v>1235.48</v>
      </c>
      <c r="F36" s="13">
        <v>18</v>
      </c>
      <c r="G36" s="13">
        <v>28</v>
      </c>
      <c r="H36" s="13">
        <f t="shared" ref="H36:H39" si="4">F36*E36</f>
        <v>22238.64</v>
      </c>
      <c r="I36" s="63"/>
      <c r="J36" s="63"/>
      <c r="K36" s="38" t="s">
        <v>78</v>
      </c>
    </row>
    <row r="37" s="64" customFormat="1" ht="28" customHeight="1" spans="1:11">
      <c r="A37" s="66">
        <v>704</v>
      </c>
      <c r="B37" s="10" t="s">
        <v>79</v>
      </c>
      <c r="C37" s="57"/>
      <c r="D37" s="57" t="s">
        <v>8</v>
      </c>
      <c r="E37" s="57"/>
      <c r="F37" s="57"/>
      <c r="G37" s="57" t="s">
        <v>8</v>
      </c>
      <c r="H37" s="57"/>
      <c r="I37" s="63"/>
      <c r="J37" s="63"/>
      <c r="K37" s="38"/>
    </row>
    <row r="38" s="64" customFormat="1" ht="51" customHeight="1" spans="1:11">
      <c r="A38" s="9" t="s">
        <v>80</v>
      </c>
      <c r="B38" s="10" t="s">
        <v>81</v>
      </c>
      <c r="C38" s="11" t="s">
        <v>82</v>
      </c>
      <c r="D38" s="68" t="s">
        <v>8</v>
      </c>
      <c r="E38" s="55">
        <v>470</v>
      </c>
      <c r="F38" s="13">
        <v>22.5</v>
      </c>
      <c r="G38" s="13">
        <v>30</v>
      </c>
      <c r="H38" s="13">
        <f t="shared" si="4"/>
        <v>10575</v>
      </c>
      <c r="I38" s="63"/>
      <c r="J38" s="63"/>
      <c r="K38" s="38" t="s">
        <v>78</v>
      </c>
    </row>
    <row r="39" s="64" customFormat="1" ht="66" customHeight="1" spans="1:11">
      <c r="A39" s="66">
        <v>707</v>
      </c>
      <c r="B39" s="10" t="s">
        <v>83</v>
      </c>
      <c r="C39" s="11" t="s">
        <v>30</v>
      </c>
      <c r="D39" s="68" t="s">
        <v>8</v>
      </c>
      <c r="E39" s="70">
        <v>14.1</v>
      </c>
      <c r="F39" s="13">
        <v>160</v>
      </c>
      <c r="G39" s="13">
        <v>800</v>
      </c>
      <c r="H39" s="13">
        <f t="shared" si="4"/>
        <v>2256</v>
      </c>
      <c r="I39" s="63"/>
      <c r="J39" s="63"/>
      <c r="K39" s="38" t="s">
        <v>52</v>
      </c>
    </row>
    <row r="40" s="64" customFormat="1" ht="15.35" customHeight="1" spans="1:11">
      <c r="A40" s="40" t="s">
        <v>94</v>
      </c>
      <c r="B40" s="41"/>
      <c r="C40" s="41"/>
      <c r="D40" s="41"/>
      <c r="E40" s="41"/>
      <c r="F40" s="42" t="s">
        <v>95</v>
      </c>
      <c r="G40" s="42"/>
      <c r="H40" s="43">
        <f>SUM(H1:H39)</f>
        <v>631890.6016</v>
      </c>
      <c r="I40" s="43"/>
      <c r="J40" s="43"/>
      <c r="K40" s="51"/>
    </row>
    <row r="41" s="64" customFormat="1" ht="15.35" customHeight="1" spans="1:11">
      <c r="A41" s="40"/>
      <c r="B41" s="41"/>
      <c r="C41" s="41"/>
      <c r="D41" s="41"/>
      <c r="E41" s="41"/>
      <c r="F41" s="42" t="s">
        <v>96</v>
      </c>
      <c r="G41" s="42"/>
      <c r="H41" s="44">
        <f>H40</f>
        <v>631890.6016</v>
      </c>
      <c r="I41" s="44"/>
      <c r="J41" s="44"/>
      <c r="K41" s="52"/>
    </row>
    <row r="42" s="64" customFormat="1" ht="15.35" customHeight="1" spans="1:11">
      <c r="A42" s="40" t="s">
        <v>97</v>
      </c>
      <c r="B42" s="41"/>
      <c r="C42" s="41"/>
      <c r="D42" s="41"/>
      <c r="E42" s="41"/>
      <c r="F42" s="42" t="s">
        <v>95</v>
      </c>
      <c r="G42" s="42"/>
      <c r="H42" s="43">
        <f>SUM(J3:J39)</f>
        <v>0</v>
      </c>
      <c r="I42" s="43"/>
      <c r="J42" s="43"/>
      <c r="K42" s="51"/>
    </row>
    <row r="43" s="64" customFormat="1" ht="15.35" customHeight="1" spans="1:11">
      <c r="A43" s="45"/>
      <c r="B43" s="46"/>
      <c r="C43" s="46"/>
      <c r="D43" s="46"/>
      <c r="E43" s="46"/>
      <c r="F43" s="47" t="s">
        <v>96</v>
      </c>
      <c r="G43" s="47"/>
      <c r="H43" s="48">
        <f>H42</f>
        <v>0</v>
      </c>
      <c r="I43" s="48"/>
      <c r="J43" s="48"/>
      <c r="K43" s="53"/>
    </row>
  </sheetData>
  <mergeCells count="91">
    <mergeCell ref="A1:K1"/>
    <mergeCell ref="A2:E2"/>
    <mergeCell ref="F2:H2"/>
    <mergeCell ref="I2:J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  <mergeCell ref="F40:G40"/>
    <mergeCell ref="H40:K40"/>
    <mergeCell ref="F41:G41"/>
    <mergeCell ref="H41:K41"/>
    <mergeCell ref="F42:G42"/>
    <mergeCell ref="H42:K42"/>
    <mergeCell ref="F43:G43"/>
    <mergeCell ref="H43:K43"/>
    <mergeCell ref="K2:K3"/>
    <mergeCell ref="K26:K27"/>
    <mergeCell ref="K32:K33"/>
    <mergeCell ref="A40:E41"/>
    <mergeCell ref="A42:E43"/>
  </mergeCells>
  <pageMargins left="0.751388888888889" right="0.751388888888889" top="1" bottom="1" header="0.5" footer="0.5"/>
  <pageSetup paperSize="9" scale="9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view="pageBreakPreview" zoomScaleNormal="100" workbookViewId="0">
      <pane ySplit="3" topLeftCell="A14" activePane="bottomLeft" state="frozen"/>
      <selection/>
      <selection pane="bottomLeft" activeCell="I18" sqref="I18"/>
    </sheetView>
  </sheetViews>
  <sheetFormatPr defaultColWidth="9" defaultRowHeight="14.25"/>
  <cols>
    <col min="1" max="1" width="6.875" style="1" customWidth="1"/>
    <col min="2" max="2" width="13.875" customWidth="1"/>
    <col min="3" max="3" width="3.23333333333333" customWidth="1"/>
    <col min="4" max="4" width="0.625" customWidth="1"/>
    <col min="5" max="5" width="7.5" customWidth="1"/>
    <col min="6" max="6" width="6.875" customWidth="1"/>
    <col min="7" max="7" width="1.15" customWidth="1"/>
    <col min="8" max="8" width="10.75" customWidth="1"/>
    <col min="9" max="9" width="7.375" customWidth="1"/>
    <col min="10" max="10" width="11.5" customWidth="1"/>
    <col min="11" max="11" width="16" customWidth="1"/>
  </cols>
  <sheetData>
    <row r="1" customFormat="1" ht="51" customHeight="1" spans="1:11">
      <c r="A1" s="54" t="s">
        <v>107</v>
      </c>
      <c r="B1" s="54"/>
      <c r="C1" s="54"/>
      <c r="D1" s="54"/>
      <c r="E1" s="54"/>
      <c r="F1" s="54"/>
      <c r="G1" s="54"/>
      <c r="H1" s="54"/>
      <c r="I1" s="54"/>
      <c r="J1" s="54"/>
      <c r="K1" s="60"/>
    </row>
    <row r="2" customFormat="1" ht="33" customHeight="1" spans="1:11">
      <c r="A2" s="3" t="s">
        <v>1</v>
      </c>
      <c r="B2" s="4"/>
      <c r="C2" s="4"/>
      <c r="D2" s="4"/>
      <c r="E2" s="4"/>
      <c r="F2" s="5" t="s">
        <v>2</v>
      </c>
      <c r="G2" s="5"/>
      <c r="H2" s="5"/>
      <c r="I2" s="5" t="s">
        <v>3</v>
      </c>
      <c r="J2" s="5"/>
      <c r="K2" s="31" t="s">
        <v>4</v>
      </c>
    </row>
    <row r="3" customFormat="1" ht="26" customHeight="1" spans="1:11">
      <c r="A3" s="6" t="s">
        <v>5</v>
      </c>
      <c r="B3" s="7" t="s">
        <v>6</v>
      </c>
      <c r="C3" s="7" t="s">
        <v>7</v>
      </c>
      <c r="D3" s="8" t="s">
        <v>8</v>
      </c>
      <c r="E3" s="7" t="s">
        <v>9</v>
      </c>
      <c r="F3" s="8" t="s">
        <v>10</v>
      </c>
      <c r="G3" s="8" t="s">
        <v>8</v>
      </c>
      <c r="H3" s="7" t="s">
        <v>11</v>
      </c>
      <c r="I3" s="8" t="s">
        <v>10</v>
      </c>
      <c r="J3" s="8" t="s">
        <v>11</v>
      </c>
      <c r="K3" s="32"/>
    </row>
    <row r="4" customFormat="1" ht="51" customHeight="1" spans="1:11">
      <c r="A4" s="11" t="s">
        <v>12</v>
      </c>
      <c r="B4" s="10" t="s">
        <v>13</v>
      </c>
      <c r="C4" s="11" t="s">
        <v>14</v>
      </c>
      <c r="D4" s="11"/>
      <c r="E4" s="12">
        <v>1</v>
      </c>
      <c r="F4" s="13">
        <f>4000*2*1.5</f>
        <v>12000</v>
      </c>
      <c r="G4" s="13"/>
      <c r="H4" s="13">
        <f>F4*E4</f>
        <v>12000</v>
      </c>
      <c r="I4" s="13"/>
      <c r="J4" s="13"/>
      <c r="K4" s="61" t="s">
        <v>108</v>
      </c>
    </row>
    <row r="5" customFormat="1" ht="51" customHeight="1" spans="1:11">
      <c r="A5" s="9" t="s">
        <v>16</v>
      </c>
      <c r="B5" s="10" t="s">
        <v>17</v>
      </c>
      <c r="C5" s="11" t="s">
        <v>18</v>
      </c>
      <c r="D5" s="11"/>
      <c r="E5" s="12">
        <v>30</v>
      </c>
      <c r="F5" s="13">
        <v>150</v>
      </c>
      <c r="G5" s="13"/>
      <c r="H5" s="13">
        <f>F5*E5</f>
        <v>4500</v>
      </c>
      <c r="I5" s="13"/>
      <c r="J5" s="13"/>
      <c r="K5" s="33" t="s">
        <v>19</v>
      </c>
    </row>
    <row r="6" customFormat="1" ht="45" customHeight="1" spans="1:11">
      <c r="A6" s="11" t="s">
        <v>20</v>
      </c>
      <c r="B6" s="10" t="s">
        <v>21</v>
      </c>
      <c r="C6" s="11" t="s">
        <v>14</v>
      </c>
      <c r="D6" s="11"/>
      <c r="E6" s="12">
        <v>1</v>
      </c>
      <c r="F6" s="13">
        <v>0</v>
      </c>
      <c r="G6" s="13"/>
      <c r="H6" s="13">
        <f>F6*E6</f>
        <v>0</v>
      </c>
      <c r="I6" s="13"/>
      <c r="J6" s="13"/>
      <c r="K6" s="61"/>
    </row>
    <row r="7" customFormat="1" ht="42" customHeight="1" spans="1:11">
      <c r="A7" s="11" t="s">
        <v>20</v>
      </c>
      <c r="B7" s="10" t="s">
        <v>23</v>
      </c>
      <c r="C7" s="11" t="s">
        <v>14</v>
      </c>
      <c r="D7" s="11"/>
      <c r="E7" s="12">
        <v>1</v>
      </c>
      <c r="F7" s="13">
        <v>10000</v>
      </c>
      <c r="G7" s="13"/>
      <c r="H7" s="13">
        <f>F7*E7</f>
        <v>10000</v>
      </c>
      <c r="I7" s="13"/>
      <c r="J7" s="13"/>
      <c r="K7" s="62" t="s">
        <v>109</v>
      </c>
    </row>
    <row r="8" customFormat="1" ht="18.5" customHeight="1" spans="1:11">
      <c r="A8" s="55">
        <v>202</v>
      </c>
      <c r="B8" s="56" t="s">
        <v>110</v>
      </c>
      <c r="C8" s="57"/>
      <c r="D8" s="57"/>
      <c r="E8" s="57"/>
      <c r="F8" s="57"/>
      <c r="G8" s="57"/>
      <c r="H8" s="57"/>
      <c r="I8" s="63"/>
      <c r="J8" s="63"/>
      <c r="K8" s="63"/>
    </row>
    <row r="9" customFormat="1" ht="18.5" customHeight="1" spans="1:11">
      <c r="A9" s="11" t="s">
        <v>111</v>
      </c>
      <c r="B9" s="56" t="s">
        <v>112</v>
      </c>
      <c r="C9" s="57"/>
      <c r="D9" s="57"/>
      <c r="E9" s="57"/>
      <c r="F9" s="57"/>
      <c r="G9" s="57"/>
      <c r="H9" s="57"/>
      <c r="I9" s="63"/>
      <c r="J9" s="63"/>
      <c r="K9" s="63"/>
    </row>
    <row r="10" customFormat="1" ht="52" customHeight="1" spans="1:11">
      <c r="A10" s="58" t="s">
        <v>28</v>
      </c>
      <c r="B10" s="56" t="s">
        <v>113</v>
      </c>
      <c r="C10" s="11" t="s">
        <v>30</v>
      </c>
      <c r="D10" s="59"/>
      <c r="E10" s="13">
        <v>33</v>
      </c>
      <c r="F10" s="13">
        <v>59</v>
      </c>
      <c r="G10" s="59"/>
      <c r="H10" s="13">
        <f t="shared" ref="H10:H15" si="0">F10*E10</f>
        <v>1947</v>
      </c>
      <c r="I10" s="63"/>
      <c r="J10" s="63"/>
      <c r="K10" s="63" t="s">
        <v>114</v>
      </c>
    </row>
    <row r="11" customFormat="1" ht="48" customHeight="1" spans="1:11">
      <c r="A11" s="58" t="s">
        <v>37</v>
      </c>
      <c r="B11" s="56" t="s">
        <v>115</v>
      </c>
      <c r="C11" s="11" t="s">
        <v>30</v>
      </c>
      <c r="D11" s="59"/>
      <c r="E11" s="13">
        <v>275</v>
      </c>
      <c r="F11" s="13">
        <v>39</v>
      </c>
      <c r="G11" s="59"/>
      <c r="H11" s="13">
        <f t="shared" si="0"/>
        <v>10725</v>
      </c>
      <c r="I11" s="63"/>
      <c r="J11" s="63"/>
      <c r="K11" s="63" t="s">
        <v>114</v>
      </c>
    </row>
    <row r="12" customFormat="1" ht="18.5" customHeight="1" spans="1:11">
      <c r="A12" s="55">
        <v>205</v>
      </c>
      <c r="B12" s="56" t="s">
        <v>116</v>
      </c>
      <c r="C12" s="57"/>
      <c r="D12" s="57"/>
      <c r="E12" s="57"/>
      <c r="F12" s="57"/>
      <c r="G12" s="57"/>
      <c r="H12" s="57"/>
      <c r="I12" s="63"/>
      <c r="J12" s="63"/>
      <c r="K12" s="63"/>
    </row>
    <row r="13" customFormat="1" ht="18.5" customHeight="1" spans="1:11">
      <c r="A13" s="11" t="s">
        <v>117</v>
      </c>
      <c r="B13" s="56" t="s">
        <v>116</v>
      </c>
      <c r="C13" s="57"/>
      <c r="D13" s="57"/>
      <c r="E13" s="57"/>
      <c r="F13" s="57"/>
      <c r="G13" s="57"/>
      <c r="H13" s="57"/>
      <c r="I13" s="63"/>
      <c r="J13" s="63"/>
      <c r="K13" s="63"/>
    </row>
    <row r="14" customFormat="1" ht="52" customHeight="1" spans="1:11">
      <c r="A14" s="58" t="s">
        <v>28</v>
      </c>
      <c r="B14" s="56" t="s">
        <v>118</v>
      </c>
      <c r="C14" s="11" t="s">
        <v>119</v>
      </c>
      <c r="D14" s="59"/>
      <c r="E14" s="13">
        <v>780</v>
      </c>
      <c r="F14" s="13">
        <v>75</v>
      </c>
      <c r="G14" s="59"/>
      <c r="H14" s="13">
        <f t="shared" si="0"/>
        <v>58500</v>
      </c>
      <c r="I14" s="63"/>
      <c r="J14" s="63"/>
      <c r="K14" s="63" t="s">
        <v>120</v>
      </c>
    </row>
    <row r="15" customFormat="1" ht="45" customHeight="1" spans="1:11">
      <c r="A15" s="58" t="s">
        <v>32</v>
      </c>
      <c r="B15" s="56" t="s">
        <v>121</v>
      </c>
      <c r="C15" s="11" t="s">
        <v>56</v>
      </c>
      <c r="D15" s="59"/>
      <c r="E15" s="13">
        <v>6792</v>
      </c>
      <c r="F15" s="13">
        <v>6</v>
      </c>
      <c r="G15" s="59"/>
      <c r="H15" s="13">
        <f t="shared" ref="H15:H18" si="1">F15*E15</f>
        <v>40752</v>
      </c>
      <c r="I15" s="63"/>
      <c r="J15" s="63"/>
      <c r="K15" s="63" t="s">
        <v>120</v>
      </c>
    </row>
    <row r="16" customFormat="1" ht="55" customHeight="1" spans="1:11">
      <c r="A16" s="58" t="s">
        <v>37</v>
      </c>
      <c r="B16" s="56" t="s">
        <v>122</v>
      </c>
      <c r="C16" s="11" t="s">
        <v>30</v>
      </c>
      <c r="D16" s="59"/>
      <c r="E16" s="13">
        <v>60.75</v>
      </c>
      <c r="F16" s="13">
        <v>160</v>
      </c>
      <c r="G16" s="59"/>
      <c r="H16" s="13">
        <f t="shared" si="1"/>
        <v>9720</v>
      </c>
      <c r="I16" s="63"/>
      <c r="J16" s="63"/>
      <c r="K16" s="63" t="s">
        <v>52</v>
      </c>
    </row>
    <row r="17" customFormat="1" ht="30" customHeight="1" spans="1:11">
      <c r="A17" s="58" t="s">
        <v>87</v>
      </c>
      <c r="B17" s="56" t="s">
        <v>123</v>
      </c>
      <c r="C17" s="11" t="s">
        <v>30</v>
      </c>
      <c r="D17" s="59"/>
      <c r="E17" s="13">
        <v>40.5</v>
      </c>
      <c r="F17" s="13">
        <v>379.43</v>
      </c>
      <c r="G17" s="59"/>
      <c r="H17" s="13">
        <f t="shared" si="1"/>
        <v>15366.915</v>
      </c>
      <c r="I17" s="63"/>
      <c r="J17" s="63"/>
      <c r="K17" s="63" t="s">
        <v>78</v>
      </c>
    </row>
    <row r="18" customFormat="1" ht="60" customHeight="1" spans="1:11">
      <c r="A18" s="58" t="s">
        <v>74</v>
      </c>
      <c r="B18" s="56" t="s">
        <v>124</v>
      </c>
      <c r="C18" s="11" t="s">
        <v>56</v>
      </c>
      <c r="D18" s="59"/>
      <c r="E18" s="13">
        <v>5006.37</v>
      </c>
      <c r="F18" s="13">
        <v>0.7</v>
      </c>
      <c r="G18" s="59"/>
      <c r="H18" s="13">
        <f t="shared" si="1"/>
        <v>3504.459</v>
      </c>
      <c r="I18" s="63"/>
      <c r="J18" s="63"/>
      <c r="K18" s="63" t="s">
        <v>61</v>
      </c>
    </row>
    <row r="19" customFormat="1" ht="17.9" customHeight="1" spans="1:11">
      <c r="A19" s="55">
        <v>209</v>
      </c>
      <c r="B19" s="56" t="s">
        <v>43</v>
      </c>
      <c r="C19" s="57"/>
      <c r="D19" s="57"/>
      <c r="E19" s="57"/>
      <c r="F19" s="57"/>
      <c r="G19" s="57"/>
      <c r="H19" s="57"/>
      <c r="I19" s="63"/>
      <c r="J19" s="63"/>
      <c r="K19" s="63"/>
    </row>
    <row r="20" customFormat="1" ht="17.9" customHeight="1" spans="1:11">
      <c r="A20" s="11" t="s">
        <v>44</v>
      </c>
      <c r="B20" s="56" t="s">
        <v>45</v>
      </c>
      <c r="C20" s="57"/>
      <c r="D20" s="57"/>
      <c r="E20" s="57"/>
      <c r="F20" s="57"/>
      <c r="G20" s="57"/>
      <c r="H20" s="57"/>
      <c r="I20" s="63"/>
      <c r="J20" s="63"/>
      <c r="K20" s="63"/>
    </row>
    <row r="21" customFormat="1" ht="60" customHeight="1" spans="1:11">
      <c r="A21" s="58" t="s">
        <v>28</v>
      </c>
      <c r="B21" s="56" t="s">
        <v>104</v>
      </c>
      <c r="C21" s="11" t="s">
        <v>30</v>
      </c>
      <c r="D21" s="59"/>
      <c r="E21" s="13">
        <v>382.2</v>
      </c>
      <c r="F21" s="13">
        <v>170</v>
      </c>
      <c r="G21" s="59"/>
      <c r="H21" s="13">
        <f>F21*E21</f>
        <v>64974</v>
      </c>
      <c r="I21" s="63"/>
      <c r="J21" s="63"/>
      <c r="K21" s="63" t="s">
        <v>52</v>
      </c>
    </row>
    <row r="22" customFormat="1" ht="27.7" customHeight="1" spans="1:11">
      <c r="A22" s="40" t="s">
        <v>94</v>
      </c>
      <c r="B22" s="41"/>
      <c r="C22" s="41"/>
      <c r="D22" s="41"/>
      <c r="E22" s="41"/>
      <c r="F22" s="42" t="s">
        <v>95</v>
      </c>
      <c r="G22" s="42"/>
      <c r="H22" s="43">
        <f>SUM(H1:H21)</f>
        <v>231989.374</v>
      </c>
      <c r="I22" s="43"/>
      <c r="J22" s="43"/>
      <c r="K22" s="51"/>
    </row>
    <row r="23" customFormat="1" ht="27.7" customHeight="1" spans="1:11">
      <c r="A23" s="40"/>
      <c r="B23" s="41"/>
      <c r="C23" s="41"/>
      <c r="D23" s="41"/>
      <c r="E23" s="41"/>
      <c r="F23" s="42" t="s">
        <v>96</v>
      </c>
      <c r="G23" s="42"/>
      <c r="H23" s="44">
        <f>H22</f>
        <v>231989.374</v>
      </c>
      <c r="I23" s="44"/>
      <c r="J23" s="44"/>
      <c r="K23" s="52"/>
    </row>
    <row r="24" customFormat="1" ht="27.7" customHeight="1" spans="1:11">
      <c r="A24" s="40" t="s">
        <v>97</v>
      </c>
      <c r="B24" s="41"/>
      <c r="C24" s="41"/>
      <c r="D24" s="41"/>
      <c r="E24" s="41"/>
      <c r="F24" s="42" t="s">
        <v>95</v>
      </c>
      <c r="G24" s="42"/>
      <c r="H24" s="43">
        <f>SUM(J1:J21)</f>
        <v>0</v>
      </c>
      <c r="I24" s="43"/>
      <c r="J24" s="43"/>
      <c r="K24" s="51"/>
    </row>
    <row r="25" customFormat="1" ht="23.65" customHeight="1" spans="1:11">
      <c r="A25" s="45"/>
      <c r="B25" s="46"/>
      <c r="C25" s="46"/>
      <c r="D25" s="46"/>
      <c r="E25" s="46"/>
      <c r="F25" s="47" t="s">
        <v>96</v>
      </c>
      <c r="G25" s="47"/>
      <c r="H25" s="48">
        <f>H24</f>
        <v>0</v>
      </c>
      <c r="I25" s="48"/>
      <c r="J25" s="48"/>
      <c r="K25" s="53"/>
    </row>
  </sheetData>
  <mergeCells count="53">
    <mergeCell ref="A1:K1"/>
    <mergeCell ref="A2:E2"/>
    <mergeCell ref="F2:H2"/>
    <mergeCell ref="I2:J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F22:G22"/>
    <mergeCell ref="H22:K22"/>
    <mergeCell ref="F23:G23"/>
    <mergeCell ref="H23:K23"/>
    <mergeCell ref="F24:G24"/>
    <mergeCell ref="H24:K24"/>
    <mergeCell ref="F25:G25"/>
    <mergeCell ref="H25:K25"/>
    <mergeCell ref="K2:K3"/>
    <mergeCell ref="A22:E23"/>
    <mergeCell ref="A24:E25"/>
  </mergeCells>
  <pageMargins left="0.751388888888889" right="0.751388888888889" top="1" bottom="1" header="0.5" footer="0.5"/>
  <pageSetup paperSize="9" scale="9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view="pageBreakPreview" zoomScaleNormal="100" workbookViewId="0">
      <pane ySplit="3" topLeftCell="A76" activePane="bottomLeft" state="frozen"/>
      <selection/>
      <selection pane="bottomLeft" activeCell="M32" sqref="M32"/>
    </sheetView>
  </sheetViews>
  <sheetFormatPr defaultColWidth="9" defaultRowHeight="14.25"/>
  <cols>
    <col min="1" max="1" width="6.875" customWidth="1"/>
    <col min="2" max="2" width="16.25" customWidth="1"/>
    <col min="3" max="3" width="2.71666666666667" customWidth="1"/>
    <col min="4" max="4" width="1.75" customWidth="1"/>
    <col min="5" max="5" width="7.75" style="1" customWidth="1"/>
    <col min="6" max="6" width="3.875" customWidth="1"/>
    <col min="7" max="7" width="4.125" customWidth="1"/>
    <col min="8" max="8" width="10.75" customWidth="1"/>
    <col min="9" max="9" width="8.5" customWidth="1"/>
    <col min="10" max="10" width="10.875" customWidth="1"/>
    <col min="11" max="11" width="16.125" customWidth="1"/>
    <col min="15" max="15" width="12.625"/>
  </cols>
  <sheetData>
    <row r="1" customFormat="1" ht="44" customHeight="1" spans="1:11">
      <c r="A1" s="2" t="s">
        <v>125</v>
      </c>
      <c r="B1" s="2"/>
      <c r="C1" s="2"/>
      <c r="D1" s="2"/>
      <c r="E1" s="2"/>
      <c r="F1" s="2"/>
      <c r="G1" s="2"/>
      <c r="H1" s="2"/>
      <c r="I1" s="2"/>
      <c r="J1" s="2"/>
      <c r="K1" s="30"/>
    </row>
    <row r="2" customFormat="1" ht="31" customHeight="1" spans="1:11">
      <c r="A2" s="3" t="s">
        <v>1</v>
      </c>
      <c r="B2" s="4"/>
      <c r="C2" s="4"/>
      <c r="D2" s="4"/>
      <c r="E2" s="4"/>
      <c r="F2" s="5" t="s">
        <v>2</v>
      </c>
      <c r="G2" s="5"/>
      <c r="H2" s="5"/>
      <c r="I2" s="5" t="s">
        <v>3</v>
      </c>
      <c r="J2" s="5"/>
      <c r="K2" s="31" t="s">
        <v>4</v>
      </c>
    </row>
    <row r="3" customFormat="1" ht="30" customHeight="1" spans="1:11">
      <c r="A3" s="6" t="s">
        <v>5</v>
      </c>
      <c r="B3" s="7" t="s">
        <v>6</v>
      </c>
      <c r="C3" s="7" t="s">
        <v>7</v>
      </c>
      <c r="D3" s="8" t="s">
        <v>8</v>
      </c>
      <c r="E3" s="7" t="s">
        <v>9</v>
      </c>
      <c r="F3" s="8" t="s">
        <v>10</v>
      </c>
      <c r="G3" s="8" t="s">
        <v>8</v>
      </c>
      <c r="H3" s="7" t="s">
        <v>11</v>
      </c>
      <c r="I3" s="8" t="s">
        <v>10</v>
      </c>
      <c r="J3" s="8" t="s">
        <v>11</v>
      </c>
      <c r="K3" s="32"/>
    </row>
    <row r="4" customFormat="1" ht="73" customHeight="1" spans="1:11">
      <c r="A4" s="9" t="s">
        <v>12</v>
      </c>
      <c r="B4" s="10" t="s">
        <v>13</v>
      </c>
      <c r="C4" s="11" t="s">
        <v>14</v>
      </c>
      <c r="D4" s="11"/>
      <c r="E4" s="12">
        <v>1</v>
      </c>
      <c r="F4" s="13">
        <f>4000*8*1.5</f>
        <v>48000</v>
      </c>
      <c r="G4" s="13"/>
      <c r="H4" s="13">
        <f>F4*E4</f>
        <v>48000</v>
      </c>
      <c r="I4" s="13"/>
      <c r="J4" s="13"/>
      <c r="K4" s="33" t="s">
        <v>126</v>
      </c>
    </row>
    <row r="5" customFormat="1" ht="73" customHeight="1" spans="1:11">
      <c r="A5" s="9" t="s">
        <v>16</v>
      </c>
      <c r="B5" s="10" t="s">
        <v>17</v>
      </c>
      <c r="C5" s="11" t="s">
        <v>18</v>
      </c>
      <c r="D5" s="11"/>
      <c r="E5" s="12">
        <v>100</v>
      </c>
      <c r="F5" s="13">
        <v>150</v>
      </c>
      <c r="G5" s="13"/>
      <c r="H5" s="13">
        <f>F5*E5</f>
        <v>15000</v>
      </c>
      <c r="I5" s="13"/>
      <c r="J5" s="13"/>
      <c r="K5" s="33" t="s">
        <v>19</v>
      </c>
    </row>
    <row r="6" customFormat="1" ht="22" customHeight="1" spans="1:11">
      <c r="A6" s="9" t="s">
        <v>20</v>
      </c>
      <c r="B6" s="10" t="s">
        <v>21</v>
      </c>
      <c r="C6" s="11" t="s">
        <v>14</v>
      </c>
      <c r="D6" s="11"/>
      <c r="E6" s="12">
        <v>1</v>
      </c>
      <c r="F6" s="13">
        <v>0</v>
      </c>
      <c r="G6" s="13"/>
      <c r="H6" s="13">
        <f>F6*E6</f>
        <v>0</v>
      </c>
      <c r="I6" s="13"/>
      <c r="J6" s="13"/>
      <c r="K6" s="33"/>
    </row>
    <row r="7" customFormat="1" ht="47" customHeight="1" spans="1:11">
      <c r="A7" s="9" t="s">
        <v>20</v>
      </c>
      <c r="B7" s="10" t="s">
        <v>23</v>
      </c>
      <c r="C7" s="11" t="s">
        <v>14</v>
      </c>
      <c r="D7" s="11"/>
      <c r="E7" s="12">
        <v>1</v>
      </c>
      <c r="F7" s="13">
        <v>20000</v>
      </c>
      <c r="G7" s="13"/>
      <c r="H7" s="13">
        <f>F7*E7</f>
        <v>20000</v>
      </c>
      <c r="I7" s="13"/>
      <c r="J7" s="13"/>
      <c r="K7" s="34" t="s">
        <v>24</v>
      </c>
    </row>
    <row r="8" customFormat="1" ht="17.9" customHeight="1" spans="1:11">
      <c r="A8" s="14">
        <v>203</v>
      </c>
      <c r="B8" s="15" t="s">
        <v>25</v>
      </c>
      <c r="C8" s="16"/>
      <c r="D8" s="16"/>
      <c r="E8" s="17"/>
      <c r="F8" s="16"/>
      <c r="G8" s="16"/>
      <c r="H8" s="16"/>
      <c r="I8" s="35"/>
      <c r="J8" s="35"/>
      <c r="K8" s="36"/>
    </row>
    <row r="9" customFormat="1" ht="18.5" customHeight="1" spans="1:11">
      <c r="A9" s="18" t="s">
        <v>26</v>
      </c>
      <c r="B9" s="15" t="s">
        <v>27</v>
      </c>
      <c r="C9" s="16"/>
      <c r="D9" s="16"/>
      <c r="E9" s="17"/>
      <c r="F9" s="16"/>
      <c r="G9" s="16"/>
      <c r="H9" s="16"/>
      <c r="I9" s="35"/>
      <c r="J9" s="35"/>
      <c r="K9" s="36"/>
    </row>
    <row r="10" customFormat="1" ht="40" customHeight="1" spans="1:11">
      <c r="A10" s="19" t="s">
        <v>28</v>
      </c>
      <c r="B10" s="15" t="s">
        <v>29</v>
      </c>
      <c r="C10" s="20" t="s">
        <v>30</v>
      </c>
      <c r="D10" s="21"/>
      <c r="E10" s="22">
        <v>182</v>
      </c>
      <c r="F10" s="22">
        <v>24</v>
      </c>
      <c r="G10" s="21"/>
      <c r="H10" s="22">
        <f t="shared" ref="H10:H14" si="0">F10*E10</f>
        <v>4368</v>
      </c>
      <c r="I10" s="35"/>
      <c r="J10" s="35"/>
      <c r="K10" s="37" t="s">
        <v>31</v>
      </c>
    </row>
    <row r="11" customFormat="1" ht="33" customHeight="1" spans="1:11">
      <c r="A11" s="19" t="s">
        <v>32</v>
      </c>
      <c r="B11" s="15" t="s">
        <v>33</v>
      </c>
      <c r="C11" s="20" t="s">
        <v>30</v>
      </c>
      <c r="D11" s="21"/>
      <c r="E11" s="22">
        <v>1638</v>
      </c>
      <c r="F11" s="22">
        <v>36</v>
      </c>
      <c r="G11" s="21"/>
      <c r="H11" s="22">
        <f t="shared" si="0"/>
        <v>58968</v>
      </c>
      <c r="I11" s="35"/>
      <c r="J11" s="35"/>
      <c r="K11" s="37" t="s">
        <v>31</v>
      </c>
    </row>
    <row r="12" customFormat="1" ht="17.9" customHeight="1" spans="1:11">
      <c r="A12" s="14">
        <v>207</v>
      </c>
      <c r="B12" s="15" t="s">
        <v>34</v>
      </c>
      <c r="C12" s="16"/>
      <c r="D12" s="16"/>
      <c r="E12" s="17"/>
      <c r="F12" s="16"/>
      <c r="G12" s="16"/>
      <c r="H12" s="16"/>
      <c r="I12" s="35"/>
      <c r="J12" s="35"/>
      <c r="K12" s="36"/>
    </row>
    <row r="13" customFormat="1" ht="17.9" customHeight="1" spans="1:11">
      <c r="A13" s="18" t="s">
        <v>35</v>
      </c>
      <c r="B13" s="15" t="s">
        <v>36</v>
      </c>
      <c r="C13" s="16"/>
      <c r="D13" s="16"/>
      <c r="E13" s="17"/>
      <c r="F13" s="16"/>
      <c r="G13" s="16"/>
      <c r="H13" s="16"/>
      <c r="I13" s="35"/>
      <c r="J13" s="35"/>
      <c r="K13" s="36"/>
    </row>
    <row r="14" customFormat="1" ht="68" customHeight="1" spans="1:11">
      <c r="A14" s="19" t="s">
        <v>37</v>
      </c>
      <c r="B14" s="15" t="s">
        <v>127</v>
      </c>
      <c r="C14" s="20" t="s">
        <v>30</v>
      </c>
      <c r="D14" s="21"/>
      <c r="E14" s="22">
        <v>11.5</v>
      </c>
      <c r="F14" s="22">
        <v>160</v>
      </c>
      <c r="G14" s="21"/>
      <c r="H14" s="22">
        <f t="shared" si="0"/>
        <v>1840</v>
      </c>
      <c r="I14" s="35"/>
      <c r="J14" s="35"/>
      <c r="K14" s="38" t="s">
        <v>128</v>
      </c>
    </row>
    <row r="15" customFormat="1" ht="17.9" customHeight="1" spans="1:11">
      <c r="A15" s="14">
        <v>208</v>
      </c>
      <c r="B15" s="15" t="s">
        <v>84</v>
      </c>
      <c r="C15" s="16"/>
      <c r="D15" s="16"/>
      <c r="E15" s="17"/>
      <c r="F15" s="16"/>
      <c r="G15" s="16"/>
      <c r="H15" s="16"/>
      <c r="I15" s="35"/>
      <c r="J15" s="35"/>
      <c r="K15" s="36"/>
    </row>
    <row r="16" customFormat="1" ht="17.9" customHeight="1" spans="1:11">
      <c r="A16" s="18" t="s">
        <v>89</v>
      </c>
      <c r="B16" s="15" t="s">
        <v>90</v>
      </c>
      <c r="C16" s="16"/>
      <c r="D16" s="16"/>
      <c r="E16" s="17"/>
      <c r="F16" s="16"/>
      <c r="G16" s="16"/>
      <c r="H16" s="16"/>
      <c r="I16" s="35"/>
      <c r="J16" s="35"/>
      <c r="K16" s="36"/>
    </row>
    <row r="17" customFormat="1" ht="17.9" customHeight="1" spans="1:11">
      <c r="A17" s="19" t="s">
        <v>32</v>
      </c>
      <c r="B17" s="15" t="s">
        <v>129</v>
      </c>
      <c r="C17" s="20" t="s">
        <v>67</v>
      </c>
      <c r="D17" s="21"/>
      <c r="E17" s="22">
        <v>270</v>
      </c>
      <c r="F17" s="22">
        <v>70</v>
      </c>
      <c r="G17" s="21"/>
      <c r="H17" s="22">
        <f t="shared" ref="H17:H21" si="1">F17*E17</f>
        <v>18900</v>
      </c>
      <c r="I17" s="35"/>
      <c r="J17" s="35"/>
      <c r="K17" s="36"/>
    </row>
    <row r="18" customFormat="1" ht="67" customHeight="1" spans="1:11">
      <c r="A18" s="23" t="s">
        <v>130</v>
      </c>
      <c r="B18" s="24" t="s">
        <v>131</v>
      </c>
      <c r="C18" s="25" t="s">
        <v>30</v>
      </c>
      <c r="D18" s="25"/>
      <c r="E18" s="21">
        <v>9.12</v>
      </c>
      <c r="F18" s="21">
        <v>170</v>
      </c>
      <c r="G18" s="21"/>
      <c r="H18" s="22">
        <f t="shared" si="1"/>
        <v>1550.4</v>
      </c>
      <c r="I18" s="35"/>
      <c r="J18" s="35"/>
      <c r="K18" s="36" t="s">
        <v>39</v>
      </c>
    </row>
    <row r="19" customFormat="1" ht="17.9" customHeight="1" spans="1:11">
      <c r="A19" s="14">
        <v>209</v>
      </c>
      <c r="B19" s="15" t="s">
        <v>43</v>
      </c>
      <c r="C19" s="16"/>
      <c r="D19" s="16"/>
      <c r="E19" s="21"/>
      <c r="F19" s="21"/>
      <c r="G19" s="21"/>
      <c r="H19" s="21"/>
      <c r="I19" s="35"/>
      <c r="J19" s="35"/>
      <c r="K19" s="36"/>
    </row>
    <row r="20" customFormat="1" ht="17.9" customHeight="1" spans="1:11">
      <c r="A20" s="18" t="s">
        <v>44</v>
      </c>
      <c r="B20" s="15" t="s">
        <v>45</v>
      </c>
      <c r="C20" s="16"/>
      <c r="D20" s="16"/>
      <c r="E20" s="17"/>
      <c r="F20" s="16"/>
      <c r="G20" s="16"/>
      <c r="H20" s="16"/>
      <c r="I20" s="35"/>
      <c r="J20" s="35"/>
      <c r="K20" s="36"/>
    </row>
    <row r="21" customFormat="1" ht="105" customHeight="1" spans="1:11">
      <c r="A21" s="19" t="s">
        <v>28</v>
      </c>
      <c r="B21" s="15" t="s">
        <v>104</v>
      </c>
      <c r="C21" s="20" t="s">
        <v>30</v>
      </c>
      <c r="D21" s="21"/>
      <c r="E21" s="22">
        <v>197.5</v>
      </c>
      <c r="F21" s="22">
        <v>170</v>
      </c>
      <c r="G21" s="21"/>
      <c r="H21" s="22">
        <f t="shared" si="1"/>
        <v>33575</v>
      </c>
      <c r="I21" s="35"/>
      <c r="J21" s="35"/>
      <c r="K21" s="38" t="s">
        <v>132</v>
      </c>
    </row>
    <row r="22" customFormat="1" ht="17.9" customHeight="1" spans="1:11">
      <c r="A22" s="14">
        <v>210</v>
      </c>
      <c r="B22" s="15" t="s">
        <v>48</v>
      </c>
      <c r="C22" s="16"/>
      <c r="D22" s="16"/>
      <c r="E22" s="17"/>
      <c r="F22" s="16"/>
      <c r="G22" s="16"/>
      <c r="H22" s="16"/>
      <c r="I22" s="35"/>
      <c r="J22" s="35"/>
      <c r="K22" s="36"/>
    </row>
    <row r="23" customFormat="1" ht="24" customHeight="1" spans="1:11">
      <c r="A23" s="18" t="s">
        <v>49</v>
      </c>
      <c r="B23" s="15" t="s">
        <v>105</v>
      </c>
      <c r="C23" s="16"/>
      <c r="D23" s="16"/>
      <c r="E23" s="17"/>
      <c r="F23" s="16"/>
      <c r="G23" s="16"/>
      <c r="H23" s="16"/>
      <c r="I23" s="35"/>
      <c r="J23" s="35"/>
      <c r="K23" s="36"/>
    </row>
    <row r="24" customFormat="1" ht="55" customHeight="1" spans="1:11">
      <c r="A24" s="19" t="s">
        <v>37</v>
      </c>
      <c r="B24" s="15" t="s">
        <v>51</v>
      </c>
      <c r="C24" s="20" t="s">
        <v>30</v>
      </c>
      <c r="D24" s="21"/>
      <c r="E24" s="22">
        <v>41.63</v>
      </c>
      <c r="F24" s="22">
        <v>500</v>
      </c>
      <c r="G24" s="21"/>
      <c r="H24" s="22">
        <f t="shared" ref="H24:H29" si="2">F24*E24</f>
        <v>20815</v>
      </c>
      <c r="I24" s="35"/>
      <c r="J24" s="35"/>
      <c r="K24" s="38" t="s">
        <v>133</v>
      </c>
    </row>
    <row r="25" customFormat="1" ht="18.5" customHeight="1" spans="1:11">
      <c r="A25" s="18" t="s">
        <v>53</v>
      </c>
      <c r="B25" s="15" t="s">
        <v>54</v>
      </c>
      <c r="C25" s="16"/>
      <c r="D25" s="16"/>
      <c r="E25" s="17"/>
      <c r="F25" s="16"/>
      <c r="G25" s="16"/>
      <c r="H25" s="16"/>
      <c r="I25" s="35"/>
      <c r="J25" s="35"/>
      <c r="K25" s="36"/>
    </row>
    <row r="26" customFormat="1" ht="89" customHeight="1" spans="1:11">
      <c r="A26" s="19" t="s">
        <v>28</v>
      </c>
      <c r="B26" s="15" t="s">
        <v>134</v>
      </c>
      <c r="C26" s="20" t="s">
        <v>56</v>
      </c>
      <c r="D26" s="21"/>
      <c r="E26" s="22">
        <v>2935.63</v>
      </c>
      <c r="F26" s="22">
        <v>12.99</v>
      </c>
      <c r="G26" s="21"/>
      <c r="H26" s="22">
        <f t="shared" si="2"/>
        <v>38133.8337</v>
      </c>
      <c r="I26" s="35"/>
      <c r="J26" s="35"/>
      <c r="K26" s="38" t="s">
        <v>135</v>
      </c>
    </row>
    <row r="27" customFormat="1" ht="17.9" customHeight="1" spans="1:11">
      <c r="A27" s="18" t="s">
        <v>58</v>
      </c>
      <c r="B27" s="15" t="s">
        <v>59</v>
      </c>
      <c r="C27" s="20" t="s">
        <v>56</v>
      </c>
      <c r="D27" s="21"/>
      <c r="E27" s="17"/>
      <c r="F27" s="16"/>
      <c r="G27" s="16"/>
      <c r="H27" s="16"/>
      <c r="I27" s="35"/>
      <c r="J27" s="35"/>
      <c r="K27" s="36"/>
    </row>
    <row r="28" customFormat="1" ht="26" customHeight="1" spans="1:11">
      <c r="A28" s="19" t="s">
        <v>28</v>
      </c>
      <c r="B28" s="15" t="s">
        <v>60</v>
      </c>
      <c r="C28" s="20" t="s">
        <v>56</v>
      </c>
      <c r="D28" s="21"/>
      <c r="E28" s="22">
        <v>8000</v>
      </c>
      <c r="F28" s="22">
        <v>0.7</v>
      </c>
      <c r="G28" s="21"/>
      <c r="H28" s="22">
        <f t="shared" si="2"/>
        <v>5600</v>
      </c>
      <c r="I28" s="35"/>
      <c r="J28" s="35"/>
      <c r="K28" s="39" t="s">
        <v>61</v>
      </c>
    </row>
    <row r="29" customFormat="1" ht="27" customHeight="1" spans="1:11">
      <c r="A29" s="19" t="s">
        <v>32</v>
      </c>
      <c r="B29" s="15" t="s">
        <v>106</v>
      </c>
      <c r="C29" s="20" t="s">
        <v>56</v>
      </c>
      <c r="D29" s="21"/>
      <c r="E29" s="22">
        <v>1955.25</v>
      </c>
      <c r="F29" s="22">
        <v>0.7</v>
      </c>
      <c r="G29" s="21"/>
      <c r="H29" s="22">
        <f t="shared" si="2"/>
        <v>1368.675</v>
      </c>
      <c r="I29" s="35"/>
      <c r="J29" s="35"/>
      <c r="K29" s="39"/>
    </row>
    <row r="30" customFormat="1" ht="17.9" customHeight="1" spans="1:11">
      <c r="A30" s="14">
        <v>212</v>
      </c>
      <c r="B30" s="15" t="s">
        <v>63</v>
      </c>
      <c r="C30" s="16"/>
      <c r="D30" s="16"/>
      <c r="E30" s="17"/>
      <c r="F30" s="16"/>
      <c r="G30" s="16"/>
      <c r="H30" s="16"/>
      <c r="I30" s="35"/>
      <c r="J30" s="35"/>
      <c r="K30" s="36"/>
    </row>
    <row r="31" customFormat="1" ht="26.75" customHeight="1" spans="1:11">
      <c r="A31" s="18" t="s">
        <v>64</v>
      </c>
      <c r="B31" s="15" t="s">
        <v>65</v>
      </c>
      <c r="C31" s="16"/>
      <c r="D31" s="16"/>
      <c r="E31" s="17"/>
      <c r="F31" s="16"/>
      <c r="G31" s="16"/>
      <c r="H31" s="16"/>
      <c r="I31" s="35"/>
      <c r="J31" s="35"/>
      <c r="K31" s="36"/>
    </row>
    <row r="32" customFormat="1" ht="58" customHeight="1" spans="1:13">
      <c r="A32" s="19" t="s">
        <v>28</v>
      </c>
      <c r="B32" s="15" t="s">
        <v>66</v>
      </c>
      <c r="C32" s="20" t="s">
        <v>67</v>
      </c>
      <c r="D32" s="21"/>
      <c r="E32" s="22">
        <v>285</v>
      </c>
      <c r="F32" s="22">
        <v>240</v>
      </c>
      <c r="G32" s="21"/>
      <c r="H32" s="22">
        <f t="shared" ref="H32:H36" si="3">F32*E32</f>
        <v>68400</v>
      </c>
      <c r="I32" s="35"/>
      <c r="J32" s="35"/>
      <c r="K32" s="38" t="s">
        <v>136</v>
      </c>
      <c r="M32">
        <f>240*285</f>
        <v>68400</v>
      </c>
    </row>
    <row r="33" customFormat="1" ht="17.9" customHeight="1" spans="1:11">
      <c r="A33" s="19" t="s">
        <v>32</v>
      </c>
      <c r="B33" s="15" t="s">
        <v>69</v>
      </c>
      <c r="C33" s="16"/>
      <c r="D33" s="16"/>
      <c r="E33" s="17"/>
      <c r="F33" s="16"/>
      <c r="G33" s="16"/>
      <c r="H33" s="16"/>
      <c r="I33" s="35"/>
      <c r="J33" s="35"/>
      <c r="K33" s="36"/>
    </row>
    <row r="34" customFormat="1" ht="27" customHeight="1" spans="1:11">
      <c r="A34" s="19" t="s">
        <v>70</v>
      </c>
      <c r="B34" s="15" t="s">
        <v>137</v>
      </c>
      <c r="C34" s="20" t="s">
        <v>56</v>
      </c>
      <c r="D34" s="21"/>
      <c r="E34" s="22">
        <v>3034</v>
      </c>
      <c r="F34" s="22">
        <v>1</v>
      </c>
      <c r="G34" s="21"/>
      <c r="H34" s="22">
        <f t="shared" si="3"/>
        <v>3034</v>
      </c>
      <c r="I34" s="35"/>
      <c r="J34" s="35"/>
      <c r="K34" s="39" t="s">
        <v>61</v>
      </c>
    </row>
    <row r="35" customFormat="1" ht="30" customHeight="1" spans="1:11">
      <c r="A35" s="19" t="s">
        <v>72</v>
      </c>
      <c r="B35" s="15" t="s">
        <v>73</v>
      </c>
      <c r="C35" s="20" t="s">
        <v>56</v>
      </c>
      <c r="D35" s="21"/>
      <c r="E35" s="22">
        <v>11243</v>
      </c>
      <c r="F35" s="22">
        <v>1</v>
      </c>
      <c r="G35" s="21"/>
      <c r="H35" s="22">
        <f t="shared" si="3"/>
        <v>11243</v>
      </c>
      <c r="I35" s="35"/>
      <c r="J35" s="35"/>
      <c r="K35" s="39"/>
    </row>
    <row r="36" customFormat="1" ht="93" customHeight="1" spans="1:11">
      <c r="A36" s="19" t="s">
        <v>74</v>
      </c>
      <c r="B36" s="15" t="s">
        <v>55</v>
      </c>
      <c r="C36" s="20" t="s">
        <v>56</v>
      </c>
      <c r="D36" s="21"/>
      <c r="E36" s="22">
        <v>10541</v>
      </c>
      <c r="F36" s="22">
        <v>12.99</v>
      </c>
      <c r="G36" s="21"/>
      <c r="H36" s="22">
        <f t="shared" si="3"/>
        <v>136927.59</v>
      </c>
      <c r="I36" s="35"/>
      <c r="J36" s="35"/>
      <c r="K36" s="38" t="s">
        <v>135</v>
      </c>
    </row>
    <row r="37" customFormat="1" ht="15.35" customHeight="1" spans="1:11">
      <c r="A37" s="26">
        <v>703</v>
      </c>
      <c r="B37" s="15" t="s">
        <v>75</v>
      </c>
      <c r="C37" s="16"/>
      <c r="D37" s="16"/>
      <c r="E37" s="17"/>
      <c r="F37" s="16"/>
      <c r="G37" s="16"/>
      <c r="H37" s="16"/>
      <c r="I37" s="35"/>
      <c r="J37" s="35"/>
      <c r="K37" s="36"/>
    </row>
    <row r="38" customFormat="1" ht="22" customHeight="1" spans="1:11">
      <c r="A38" s="27" t="s">
        <v>76</v>
      </c>
      <c r="B38" s="15" t="s">
        <v>77</v>
      </c>
      <c r="C38" s="20" t="s">
        <v>67</v>
      </c>
      <c r="D38" s="21"/>
      <c r="E38" s="22">
        <v>1574.25</v>
      </c>
      <c r="F38" s="22">
        <v>18</v>
      </c>
      <c r="G38" s="21"/>
      <c r="H38" s="22">
        <f>F38*E38</f>
        <v>28336.5</v>
      </c>
      <c r="I38" s="35"/>
      <c r="J38" s="35"/>
      <c r="K38" s="39" t="s">
        <v>78</v>
      </c>
    </row>
    <row r="39" customFormat="1" ht="15.35" customHeight="1" spans="1:11">
      <c r="A39" s="26">
        <v>704</v>
      </c>
      <c r="B39" s="15" t="s">
        <v>79</v>
      </c>
      <c r="C39" s="16"/>
      <c r="D39" s="16"/>
      <c r="E39" s="17"/>
      <c r="F39" s="16"/>
      <c r="G39" s="16"/>
      <c r="H39" s="16"/>
      <c r="I39" s="35"/>
      <c r="J39" s="35"/>
      <c r="K39" s="36"/>
    </row>
    <row r="40" customFormat="1" ht="34.8" customHeight="1" spans="1:11">
      <c r="A40" s="27" t="s">
        <v>80</v>
      </c>
      <c r="B40" s="15" t="s">
        <v>138</v>
      </c>
      <c r="C40" s="20" t="s">
        <v>82</v>
      </c>
      <c r="D40" s="21"/>
      <c r="E40" s="28">
        <v>290</v>
      </c>
      <c r="F40" s="22">
        <v>22.5</v>
      </c>
      <c r="G40" s="21"/>
      <c r="H40" s="22">
        <f>F40*E40</f>
        <v>6525</v>
      </c>
      <c r="I40" s="35"/>
      <c r="J40" s="35"/>
      <c r="K40" s="39" t="s">
        <v>78</v>
      </c>
    </row>
    <row r="41" customFormat="1" ht="61" customHeight="1" spans="1:11">
      <c r="A41" s="26">
        <v>707</v>
      </c>
      <c r="B41" s="15" t="s">
        <v>83</v>
      </c>
      <c r="C41" s="20" t="s">
        <v>30</v>
      </c>
      <c r="D41" s="21"/>
      <c r="E41" s="29">
        <v>8.7</v>
      </c>
      <c r="F41" s="22">
        <v>160</v>
      </c>
      <c r="G41" s="21"/>
      <c r="H41" s="22">
        <f>F41*E41</f>
        <v>1392</v>
      </c>
      <c r="I41" s="35"/>
      <c r="J41" s="35"/>
      <c r="K41" s="38" t="s">
        <v>133</v>
      </c>
    </row>
    <row r="42" customFormat="1" ht="17.9" customHeight="1" spans="1:11">
      <c r="A42" s="14">
        <v>203</v>
      </c>
      <c r="B42" s="15" t="s">
        <v>25</v>
      </c>
      <c r="C42" s="16"/>
      <c r="D42" s="16"/>
      <c r="E42" s="17"/>
      <c r="F42" s="16"/>
      <c r="G42" s="16"/>
      <c r="H42" s="16"/>
      <c r="I42" s="35"/>
      <c r="J42" s="35"/>
      <c r="K42" s="36"/>
    </row>
    <row r="43" customFormat="1" ht="18.5" customHeight="1" spans="1:11">
      <c r="A43" s="18" t="s">
        <v>26</v>
      </c>
      <c r="B43" s="15" t="s">
        <v>27</v>
      </c>
      <c r="C43" s="16"/>
      <c r="D43" s="16"/>
      <c r="E43" s="17"/>
      <c r="F43" s="16"/>
      <c r="G43" s="16"/>
      <c r="H43" s="16"/>
      <c r="I43" s="35"/>
      <c r="J43" s="35"/>
      <c r="K43" s="36"/>
    </row>
    <row r="44" customFormat="1" ht="36" customHeight="1" spans="1:11">
      <c r="A44" s="19" t="s">
        <v>28</v>
      </c>
      <c r="B44" s="15" t="s">
        <v>29</v>
      </c>
      <c r="C44" s="20" t="s">
        <v>30</v>
      </c>
      <c r="D44" s="21"/>
      <c r="E44" s="22">
        <v>30</v>
      </c>
      <c r="F44" s="22">
        <v>24</v>
      </c>
      <c r="G44" s="21"/>
      <c r="H44" s="22">
        <f>F44*E44</f>
        <v>720</v>
      </c>
      <c r="I44" s="35"/>
      <c r="J44" s="35"/>
      <c r="K44" s="37" t="s">
        <v>31</v>
      </c>
    </row>
    <row r="45" customFormat="1" ht="33" customHeight="1" spans="1:11">
      <c r="A45" s="19" t="s">
        <v>32</v>
      </c>
      <c r="B45" s="15" t="s">
        <v>33</v>
      </c>
      <c r="C45" s="20" t="s">
        <v>30</v>
      </c>
      <c r="D45" s="21"/>
      <c r="E45" s="22">
        <v>270</v>
      </c>
      <c r="F45" s="22">
        <v>36</v>
      </c>
      <c r="G45" s="21"/>
      <c r="H45" s="22">
        <f>F45*E45</f>
        <v>9720</v>
      </c>
      <c r="I45" s="35"/>
      <c r="J45" s="35"/>
      <c r="K45" s="37" t="s">
        <v>31</v>
      </c>
    </row>
    <row r="46" customFormat="1" ht="17.9" customHeight="1" spans="1:11">
      <c r="A46" s="14">
        <v>207</v>
      </c>
      <c r="B46" s="15" t="s">
        <v>34</v>
      </c>
      <c r="C46" s="16"/>
      <c r="D46" s="16"/>
      <c r="E46" s="17"/>
      <c r="F46" s="16"/>
      <c r="G46" s="16"/>
      <c r="H46" s="16"/>
      <c r="I46" s="35"/>
      <c r="J46" s="35"/>
      <c r="K46" s="36"/>
    </row>
    <row r="47" customFormat="1" ht="17.9" customHeight="1" spans="1:11">
      <c r="A47" s="18" t="s">
        <v>35</v>
      </c>
      <c r="B47" s="15" t="s">
        <v>36</v>
      </c>
      <c r="C47" s="16"/>
      <c r="D47" s="16"/>
      <c r="E47" s="17"/>
      <c r="F47" s="16"/>
      <c r="G47" s="16"/>
      <c r="H47" s="16"/>
      <c r="I47" s="35"/>
      <c r="J47" s="35"/>
      <c r="K47" s="36"/>
    </row>
    <row r="48" customFormat="1" ht="75" customHeight="1" spans="1:11">
      <c r="A48" s="19" t="s">
        <v>37</v>
      </c>
      <c r="B48" s="15" t="s">
        <v>38</v>
      </c>
      <c r="C48" s="20" t="s">
        <v>30</v>
      </c>
      <c r="D48" s="21"/>
      <c r="E48" s="22">
        <v>64.8</v>
      </c>
      <c r="F48" s="22">
        <v>160</v>
      </c>
      <c r="G48" s="21"/>
      <c r="H48" s="22">
        <f>F48*E48</f>
        <v>10368</v>
      </c>
      <c r="I48" s="35"/>
      <c r="J48" s="35"/>
      <c r="K48" s="38" t="s">
        <v>128</v>
      </c>
    </row>
    <row r="49" customFormat="1" ht="17.9" customHeight="1" spans="1:11">
      <c r="A49" s="14">
        <v>208</v>
      </c>
      <c r="B49" s="15" t="s">
        <v>84</v>
      </c>
      <c r="C49" s="16"/>
      <c r="D49" s="16"/>
      <c r="E49" s="17"/>
      <c r="F49" s="16"/>
      <c r="G49" s="16"/>
      <c r="H49" s="16"/>
      <c r="I49" s="35"/>
      <c r="J49" s="35"/>
      <c r="K49" s="36"/>
    </row>
    <row r="50" customFormat="1" ht="17.9" customHeight="1" spans="1:11">
      <c r="A50" s="18" t="s">
        <v>89</v>
      </c>
      <c r="B50" s="15" t="s">
        <v>90</v>
      </c>
      <c r="C50" s="16"/>
      <c r="D50" s="16"/>
      <c r="E50" s="17"/>
      <c r="F50" s="16"/>
      <c r="G50" s="16"/>
      <c r="H50" s="16"/>
      <c r="I50" s="35"/>
      <c r="J50" s="35"/>
      <c r="K50" s="36"/>
    </row>
    <row r="51" customFormat="1" ht="76" customHeight="1" spans="1:11">
      <c r="A51" s="19" t="s">
        <v>28</v>
      </c>
      <c r="B51" s="15" t="s">
        <v>91</v>
      </c>
      <c r="C51" s="20" t="s">
        <v>67</v>
      </c>
      <c r="D51" s="21"/>
      <c r="E51" s="22">
        <v>1230</v>
      </c>
      <c r="F51" s="22">
        <v>30</v>
      </c>
      <c r="G51" s="21"/>
      <c r="H51" s="22">
        <f>F51*E51</f>
        <v>36900</v>
      </c>
      <c r="I51" s="35"/>
      <c r="J51" s="35"/>
      <c r="K51" s="38" t="s">
        <v>139</v>
      </c>
    </row>
    <row r="52" customFormat="1" ht="17.9" customHeight="1" spans="1:11">
      <c r="A52" s="14">
        <v>209</v>
      </c>
      <c r="B52" s="15" t="s">
        <v>43</v>
      </c>
      <c r="C52" s="16"/>
      <c r="D52" s="16"/>
      <c r="E52" s="17"/>
      <c r="F52" s="16"/>
      <c r="G52" s="16"/>
      <c r="H52" s="16"/>
      <c r="I52" s="35"/>
      <c r="J52" s="35"/>
      <c r="K52" s="36"/>
    </row>
    <row r="53" customFormat="1" ht="17.9" customHeight="1" spans="1:11">
      <c r="A53" s="18" t="s">
        <v>44</v>
      </c>
      <c r="B53" s="15" t="s">
        <v>45</v>
      </c>
      <c r="C53" s="16"/>
      <c r="D53" s="16"/>
      <c r="E53" s="17"/>
      <c r="F53" s="16"/>
      <c r="G53" s="16"/>
      <c r="H53" s="16"/>
      <c r="I53" s="35"/>
      <c r="J53" s="35"/>
      <c r="K53" s="36"/>
    </row>
    <row r="54" customFormat="1" ht="105" customHeight="1" spans="1:11">
      <c r="A54" s="19" t="s">
        <v>28</v>
      </c>
      <c r="B54" s="15" t="s">
        <v>140</v>
      </c>
      <c r="C54" s="20" t="s">
        <v>30</v>
      </c>
      <c r="D54" s="21"/>
      <c r="E54" s="22">
        <v>166</v>
      </c>
      <c r="F54" s="22">
        <v>170</v>
      </c>
      <c r="G54" s="21"/>
      <c r="H54" s="22">
        <f>F54*E54</f>
        <v>28220</v>
      </c>
      <c r="I54" s="35"/>
      <c r="J54" s="35"/>
      <c r="K54" s="38" t="s">
        <v>141</v>
      </c>
    </row>
    <row r="55" customFormat="1" ht="17.9" customHeight="1" spans="1:11">
      <c r="A55" s="14">
        <v>210</v>
      </c>
      <c r="B55" s="15" t="s">
        <v>48</v>
      </c>
      <c r="C55" s="16"/>
      <c r="D55" s="16"/>
      <c r="E55" s="17"/>
      <c r="F55" s="16"/>
      <c r="G55" s="16"/>
      <c r="H55" s="16"/>
      <c r="I55" s="35"/>
      <c r="J55" s="35"/>
      <c r="K55" s="36"/>
    </row>
    <row r="56" customFormat="1" ht="17.9" customHeight="1" spans="1:11">
      <c r="A56" s="18" t="s">
        <v>49</v>
      </c>
      <c r="B56" s="15" t="s">
        <v>142</v>
      </c>
      <c r="C56" s="16"/>
      <c r="D56" s="16"/>
      <c r="E56" s="17"/>
      <c r="F56" s="16"/>
      <c r="G56" s="16"/>
      <c r="H56" s="16"/>
      <c r="I56" s="35"/>
      <c r="J56" s="35"/>
      <c r="K56" s="36"/>
    </row>
    <row r="57" customFormat="1" ht="55" customHeight="1" spans="1:11">
      <c r="A57" s="19" t="s">
        <v>37</v>
      </c>
      <c r="B57" s="15" t="s">
        <v>51</v>
      </c>
      <c r="C57" s="20" t="s">
        <v>30</v>
      </c>
      <c r="D57" s="21"/>
      <c r="E57" s="22">
        <v>114</v>
      </c>
      <c r="F57" s="22">
        <v>170</v>
      </c>
      <c r="G57" s="21"/>
      <c r="H57" s="22">
        <f>F57*E57</f>
        <v>19380</v>
      </c>
      <c r="I57" s="35"/>
      <c r="J57" s="35"/>
      <c r="K57" s="38" t="s">
        <v>133</v>
      </c>
    </row>
    <row r="58" customFormat="1" ht="18.5" customHeight="1" spans="1:11">
      <c r="A58" s="18" t="s">
        <v>53</v>
      </c>
      <c r="B58" s="15" t="s">
        <v>54</v>
      </c>
      <c r="C58" s="16"/>
      <c r="D58" s="16"/>
      <c r="E58" s="17"/>
      <c r="F58" s="16"/>
      <c r="G58" s="16"/>
      <c r="H58" s="16"/>
      <c r="I58" s="35"/>
      <c r="J58" s="35"/>
      <c r="K58" s="36"/>
    </row>
    <row r="59" customFormat="1" ht="91" customHeight="1" spans="1:11">
      <c r="A59" s="19" t="s">
        <v>28</v>
      </c>
      <c r="B59" s="15" t="s">
        <v>55</v>
      </c>
      <c r="C59" s="20" t="s">
        <v>56</v>
      </c>
      <c r="D59" s="21"/>
      <c r="E59" s="22">
        <v>6342</v>
      </c>
      <c r="F59" s="22">
        <v>12.99</v>
      </c>
      <c r="G59" s="21"/>
      <c r="H59" s="22">
        <f>F59*E59</f>
        <v>82382.58</v>
      </c>
      <c r="I59" s="35"/>
      <c r="J59" s="35"/>
      <c r="K59" s="38" t="s">
        <v>135</v>
      </c>
    </row>
    <row r="60" customFormat="1" ht="17.9" customHeight="1" spans="1:11">
      <c r="A60" s="18" t="s">
        <v>58</v>
      </c>
      <c r="B60" s="15" t="s">
        <v>59</v>
      </c>
      <c r="C60" s="20" t="s">
        <v>56</v>
      </c>
      <c r="D60" s="21"/>
      <c r="E60" s="17"/>
      <c r="F60" s="16"/>
      <c r="G60" s="16"/>
      <c r="H60" s="16"/>
      <c r="I60" s="35"/>
      <c r="J60" s="35"/>
      <c r="K60" s="36"/>
    </row>
    <row r="61" customFormat="1" ht="31" customHeight="1" spans="1:11">
      <c r="A61" s="19" t="s">
        <v>28</v>
      </c>
      <c r="B61" s="15" t="s">
        <v>60</v>
      </c>
      <c r="C61" s="20" t="s">
        <v>56</v>
      </c>
      <c r="D61" s="21"/>
      <c r="E61" s="22">
        <v>9507.6</v>
      </c>
      <c r="F61" s="22">
        <v>0.7</v>
      </c>
      <c r="G61" s="21"/>
      <c r="H61" s="22">
        <f>F61*E61</f>
        <v>6655.32</v>
      </c>
      <c r="I61" s="35"/>
      <c r="J61" s="35"/>
      <c r="K61" s="39" t="s">
        <v>61</v>
      </c>
    </row>
    <row r="62" customFormat="1" ht="28" customHeight="1" spans="1:11">
      <c r="A62" s="19" t="s">
        <v>32</v>
      </c>
      <c r="B62" s="15" t="s">
        <v>106</v>
      </c>
      <c r="C62" s="20" t="s">
        <v>56</v>
      </c>
      <c r="D62" s="21"/>
      <c r="E62" s="22">
        <v>900.6</v>
      </c>
      <c r="F62" s="22">
        <v>0.7</v>
      </c>
      <c r="G62" s="21"/>
      <c r="H62" s="22">
        <f>F62*E62</f>
        <v>630.42</v>
      </c>
      <c r="I62" s="35"/>
      <c r="J62" s="35"/>
      <c r="K62" s="39"/>
    </row>
    <row r="63" customFormat="1" ht="17.9" customHeight="1" spans="1:11">
      <c r="A63" s="14">
        <v>212</v>
      </c>
      <c r="B63" s="15" t="s">
        <v>63</v>
      </c>
      <c r="C63" s="16"/>
      <c r="D63" s="16"/>
      <c r="E63" s="17"/>
      <c r="F63" s="16"/>
      <c r="G63" s="16"/>
      <c r="H63" s="16"/>
      <c r="I63" s="35"/>
      <c r="J63" s="35"/>
      <c r="K63" s="36"/>
    </row>
    <row r="64" customFormat="1" ht="26.75" customHeight="1" spans="1:11">
      <c r="A64" s="18" t="s">
        <v>64</v>
      </c>
      <c r="B64" s="15" t="s">
        <v>65</v>
      </c>
      <c r="C64" s="16"/>
      <c r="D64" s="16"/>
      <c r="E64" s="17"/>
      <c r="F64" s="16"/>
      <c r="G64" s="16"/>
      <c r="H64" s="16"/>
      <c r="I64" s="35"/>
      <c r="J64" s="35"/>
      <c r="K64" s="36"/>
    </row>
    <row r="65" customFormat="1" ht="55" customHeight="1" spans="1:11">
      <c r="A65" s="19" t="s">
        <v>28</v>
      </c>
      <c r="B65" s="15" t="s">
        <v>66</v>
      </c>
      <c r="C65" s="20" t="s">
        <v>67</v>
      </c>
      <c r="D65" s="21"/>
      <c r="E65" s="22">
        <v>780</v>
      </c>
      <c r="F65" s="22">
        <v>24</v>
      </c>
      <c r="G65" s="21"/>
      <c r="H65" s="22">
        <f>F65*E65</f>
        <v>18720</v>
      </c>
      <c r="I65" s="35"/>
      <c r="J65" s="35"/>
      <c r="K65" s="38" t="s">
        <v>136</v>
      </c>
    </row>
    <row r="66" customFormat="1" ht="17.9" customHeight="1" spans="1:11">
      <c r="A66" s="19" t="s">
        <v>32</v>
      </c>
      <c r="B66" s="15" t="s">
        <v>69</v>
      </c>
      <c r="C66" s="16"/>
      <c r="D66" s="16"/>
      <c r="E66" s="17"/>
      <c r="F66" s="16"/>
      <c r="G66" s="16"/>
      <c r="H66" s="16"/>
      <c r="I66" s="35"/>
      <c r="J66" s="35"/>
      <c r="K66" s="36"/>
    </row>
    <row r="67" customFormat="1" ht="30" customHeight="1" spans="1:11">
      <c r="A67" s="19" t="s">
        <v>70</v>
      </c>
      <c r="B67" s="15" t="s">
        <v>137</v>
      </c>
      <c r="C67" s="20" t="s">
        <v>56</v>
      </c>
      <c r="D67" s="21"/>
      <c r="E67" s="22">
        <v>1038</v>
      </c>
      <c r="F67" s="22">
        <v>1</v>
      </c>
      <c r="G67" s="21"/>
      <c r="H67" s="22">
        <f>F67*E67</f>
        <v>1038</v>
      </c>
      <c r="I67" s="35"/>
      <c r="J67" s="35"/>
      <c r="K67" s="39" t="s">
        <v>61</v>
      </c>
    </row>
    <row r="68" customFormat="1" ht="24" customHeight="1" spans="1:11">
      <c r="A68" s="19" t="s">
        <v>72</v>
      </c>
      <c r="B68" s="15" t="s">
        <v>73</v>
      </c>
      <c r="C68" s="20" t="s">
        <v>56</v>
      </c>
      <c r="D68" s="21"/>
      <c r="E68" s="22">
        <v>3077</v>
      </c>
      <c r="F68" s="22">
        <v>1</v>
      </c>
      <c r="G68" s="21"/>
      <c r="H68" s="22">
        <f>F68*E68</f>
        <v>3077</v>
      </c>
      <c r="I68" s="35"/>
      <c r="J68" s="35"/>
      <c r="K68" s="39"/>
    </row>
    <row r="69" customFormat="1" ht="100" customHeight="1" spans="1:11">
      <c r="A69" s="19" t="s">
        <v>74</v>
      </c>
      <c r="B69" s="15" t="s">
        <v>55</v>
      </c>
      <c r="C69" s="20" t="s">
        <v>56</v>
      </c>
      <c r="D69" s="21"/>
      <c r="E69" s="22">
        <v>4508</v>
      </c>
      <c r="F69" s="22">
        <v>12.99</v>
      </c>
      <c r="G69" s="21"/>
      <c r="H69" s="22">
        <f>F69*E69</f>
        <v>58558.92</v>
      </c>
      <c r="I69" s="35"/>
      <c r="J69" s="35"/>
      <c r="K69" s="38" t="s">
        <v>135</v>
      </c>
    </row>
    <row r="70" customFormat="1" ht="17.9" customHeight="1" spans="1:11">
      <c r="A70" s="14">
        <v>203</v>
      </c>
      <c r="B70" s="15" t="s">
        <v>25</v>
      </c>
      <c r="C70" s="16"/>
      <c r="D70" s="16"/>
      <c r="E70" s="17"/>
      <c r="F70" s="16"/>
      <c r="G70" s="16"/>
      <c r="H70" s="16"/>
      <c r="I70" s="35"/>
      <c r="J70" s="35"/>
      <c r="K70" s="36"/>
    </row>
    <row r="71" customFormat="1" ht="18.5" customHeight="1" spans="1:11">
      <c r="A71" s="18" t="s">
        <v>26</v>
      </c>
      <c r="B71" s="15" t="s">
        <v>27</v>
      </c>
      <c r="C71" s="16"/>
      <c r="D71" s="16"/>
      <c r="E71" s="17"/>
      <c r="F71" s="16"/>
      <c r="G71" s="16"/>
      <c r="H71" s="16"/>
      <c r="I71" s="35"/>
      <c r="J71" s="35"/>
      <c r="K71" s="36"/>
    </row>
    <row r="72" customFormat="1" ht="36" customHeight="1" spans="1:11">
      <c r="A72" s="19" t="s">
        <v>28</v>
      </c>
      <c r="B72" s="15" t="s">
        <v>29</v>
      </c>
      <c r="C72" s="20" t="s">
        <v>30</v>
      </c>
      <c r="D72" s="21"/>
      <c r="E72" s="22">
        <v>607.2</v>
      </c>
      <c r="F72" s="22">
        <v>24</v>
      </c>
      <c r="G72" s="21"/>
      <c r="H72" s="22">
        <f>F72*E72</f>
        <v>14572.8</v>
      </c>
      <c r="I72" s="35"/>
      <c r="J72" s="35"/>
      <c r="K72" s="37" t="s">
        <v>31</v>
      </c>
    </row>
    <row r="73" customFormat="1" ht="35" customHeight="1" spans="1:11">
      <c r="A73" s="19" t="s">
        <v>32</v>
      </c>
      <c r="B73" s="15" t="s">
        <v>33</v>
      </c>
      <c r="C73" s="20" t="s">
        <v>30</v>
      </c>
      <c r="D73" s="21"/>
      <c r="E73" s="22">
        <v>5464.8</v>
      </c>
      <c r="F73" s="22">
        <v>34</v>
      </c>
      <c r="G73" s="21"/>
      <c r="H73" s="22">
        <f>F73*E73</f>
        <v>185803.2</v>
      </c>
      <c r="I73" s="35"/>
      <c r="J73" s="35"/>
      <c r="K73" s="37" t="s">
        <v>31</v>
      </c>
    </row>
    <row r="74" customFormat="1" ht="17.9" customHeight="1" spans="1:11">
      <c r="A74" s="14">
        <v>207</v>
      </c>
      <c r="B74" s="15" t="s">
        <v>34</v>
      </c>
      <c r="C74" s="16"/>
      <c r="D74" s="16"/>
      <c r="E74" s="17"/>
      <c r="F74" s="16"/>
      <c r="G74" s="16"/>
      <c r="H74" s="16"/>
      <c r="I74" s="35"/>
      <c r="J74" s="35"/>
      <c r="K74" s="36"/>
    </row>
    <row r="75" customFormat="1" ht="17.9" customHeight="1" spans="1:11">
      <c r="A75" s="18" t="s">
        <v>35</v>
      </c>
      <c r="B75" s="15" t="s">
        <v>36</v>
      </c>
      <c r="C75" s="16"/>
      <c r="D75" s="16"/>
      <c r="E75" s="17"/>
      <c r="F75" s="16"/>
      <c r="G75" s="16"/>
      <c r="H75" s="16"/>
      <c r="I75" s="35"/>
      <c r="J75" s="35"/>
      <c r="K75" s="36"/>
    </row>
    <row r="76" customFormat="1" ht="71" customHeight="1" spans="1:11">
      <c r="A76" s="19" t="s">
        <v>37</v>
      </c>
      <c r="B76" s="15" t="s">
        <v>143</v>
      </c>
      <c r="C76" s="20" t="s">
        <v>30</v>
      </c>
      <c r="D76" s="21"/>
      <c r="E76" s="22">
        <v>22.82</v>
      </c>
      <c r="F76" s="22">
        <v>160</v>
      </c>
      <c r="G76" s="21"/>
      <c r="H76" s="22">
        <f>F76*E76</f>
        <v>3651.2</v>
      </c>
      <c r="I76" s="35"/>
      <c r="J76" s="35"/>
      <c r="K76" s="38" t="s">
        <v>128</v>
      </c>
    </row>
    <row r="77" customFormat="1" ht="17.9" customHeight="1" spans="1:11">
      <c r="A77" s="14">
        <v>212</v>
      </c>
      <c r="B77" s="15" t="s">
        <v>63</v>
      </c>
      <c r="C77" s="16"/>
      <c r="D77" s="16"/>
      <c r="E77" s="17"/>
      <c r="F77" s="16"/>
      <c r="G77" s="16"/>
      <c r="H77" s="16"/>
      <c r="I77" s="35"/>
      <c r="J77" s="35"/>
      <c r="K77" s="36"/>
    </row>
    <row r="78" customFormat="1" ht="26.75" customHeight="1" spans="1:11">
      <c r="A78" s="18" t="s">
        <v>64</v>
      </c>
      <c r="B78" s="15" t="s">
        <v>65</v>
      </c>
      <c r="C78" s="16"/>
      <c r="D78" s="16"/>
      <c r="E78" s="17"/>
      <c r="F78" s="16"/>
      <c r="G78" s="16"/>
      <c r="H78" s="16"/>
      <c r="I78" s="35"/>
      <c r="J78" s="35"/>
      <c r="K78" s="36"/>
    </row>
    <row r="79" customFormat="1" ht="54" customHeight="1" spans="1:11">
      <c r="A79" s="19" t="s">
        <v>28</v>
      </c>
      <c r="B79" s="15" t="s">
        <v>66</v>
      </c>
      <c r="C79" s="20" t="s">
        <v>67</v>
      </c>
      <c r="D79" s="21"/>
      <c r="E79" s="22">
        <v>7350</v>
      </c>
      <c r="F79" s="22">
        <v>24</v>
      </c>
      <c r="G79" s="21"/>
      <c r="H79" s="22">
        <f>F79*E79</f>
        <v>176400</v>
      </c>
      <c r="I79" s="35"/>
      <c r="J79" s="35"/>
      <c r="K79" s="36" t="s">
        <v>68</v>
      </c>
    </row>
    <row r="80" customFormat="1" ht="17.9" customHeight="1" spans="1:11">
      <c r="A80" s="19" t="s">
        <v>32</v>
      </c>
      <c r="B80" s="15" t="s">
        <v>69</v>
      </c>
      <c r="C80" s="16"/>
      <c r="D80" s="16"/>
      <c r="E80" s="17"/>
      <c r="F80" s="16"/>
      <c r="G80" s="16"/>
      <c r="H80" s="16"/>
      <c r="I80" s="35"/>
      <c r="J80" s="35"/>
      <c r="K80" s="36"/>
    </row>
    <row r="81" customFormat="1" ht="33" customHeight="1" spans="1:11">
      <c r="A81" s="19" t="s">
        <v>70</v>
      </c>
      <c r="B81" s="15" t="s">
        <v>71</v>
      </c>
      <c r="C81" s="20" t="s">
        <v>56</v>
      </c>
      <c r="D81" s="21"/>
      <c r="E81" s="22">
        <v>6901</v>
      </c>
      <c r="F81" s="22">
        <v>1</v>
      </c>
      <c r="G81" s="21"/>
      <c r="H81" s="22">
        <f>F81*E81</f>
        <v>6901</v>
      </c>
      <c r="I81" s="35"/>
      <c r="J81" s="35"/>
      <c r="K81" s="39" t="s">
        <v>61</v>
      </c>
    </row>
    <row r="82" customFormat="1" ht="30" customHeight="1" spans="1:11">
      <c r="A82" s="19" t="s">
        <v>72</v>
      </c>
      <c r="B82" s="15" t="s">
        <v>73</v>
      </c>
      <c r="C82" s="20" t="s">
        <v>56</v>
      </c>
      <c r="D82" s="21"/>
      <c r="E82" s="22">
        <v>29000</v>
      </c>
      <c r="F82" s="22">
        <v>1</v>
      </c>
      <c r="G82" s="21"/>
      <c r="H82" s="22">
        <f>F82*E82</f>
        <v>29000</v>
      </c>
      <c r="I82" s="35"/>
      <c r="J82" s="35"/>
      <c r="K82" s="39"/>
    </row>
    <row r="83" customFormat="1" ht="96" customHeight="1" spans="1:11">
      <c r="A83" s="19" t="s">
        <v>74</v>
      </c>
      <c r="B83" s="15" t="s">
        <v>55</v>
      </c>
      <c r="C83" s="20" t="s">
        <v>56</v>
      </c>
      <c r="D83" s="21"/>
      <c r="E83" s="22">
        <v>21610</v>
      </c>
      <c r="F83" s="22">
        <v>12.99</v>
      </c>
      <c r="G83" s="21"/>
      <c r="H83" s="22">
        <f>F83*E83</f>
        <v>280713.9</v>
      </c>
      <c r="I83" s="35"/>
      <c r="J83" s="35"/>
      <c r="K83" s="38" t="s">
        <v>135</v>
      </c>
    </row>
    <row r="84" ht="24" customHeight="1" spans="1:11">
      <c r="A84" s="40" t="s">
        <v>94</v>
      </c>
      <c r="B84" s="41"/>
      <c r="C84" s="41"/>
      <c r="D84" s="41"/>
      <c r="E84" s="41"/>
      <c r="F84" s="42" t="s">
        <v>95</v>
      </c>
      <c r="G84" s="42"/>
      <c r="H84" s="43">
        <f>SUM(H4:H83)</f>
        <v>1497389.3387</v>
      </c>
      <c r="I84" s="43"/>
      <c r="J84" s="43"/>
      <c r="K84" s="51"/>
    </row>
    <row r="85" ht="24" customHeight="1" spans="1:11">
      <c r="A85" s="40"/>
      <c r="B85" s="41"/>
      <c r="C85" s="41"/>
      <c r="D85" s="41"/>
      <c r="E85" s="41"/>
      <c r="F85" s="42" t="s">
        <v>96</v>
      </c>
      <c r="G85" s="42"/>
      <c r="H85" s="44">
        <f>H84</f>
        <v>1497389.3387</v>
      </c>
      <c r="I85" s="44"/>
      <c r="J85" s="44"/>
      <c r="K85" s="52"/>
    </row>
    <row r="86" ht="20" customHeight="1" spans="1:11">
      <c r="A86" s="40" t="s">
        <v>97</v>
      </c>
      <c r="B86" s="41"/>
      <c r="C86" s="41"/>
      <c r="D86" s="41"/>
      <c r="E86" s="41"/>
      <c r="F86" s="42" t="s">
        <v>95</v>
      </c>
      <c r="G86" s="42"/>
      <c r="H86" s="43">
        <f>SUM(J1:J83)</f>
        <v>0</v>
      </c>
      <c r="I86" s="43"/>
      <c r="J86" s="43"/>
      <c r="K86" s="51"/>
    </row>
    <row r="87" ht="21" customHeight="1" spans="1:11">
      <c r="A87" s="45"/>
      <c r="B87" s="46"/>
      <c r="C87" s="46"/>
      <c r="D87" s="46"/>
      <c r="E87" s="46"/>
      <c r="F87" s="47" t="s">
        <v>96</v>
      </c>
      <c r="G87" s="47"/>
      <c r="H87" s="48">
        <f>H86</f>
        <v>0</v>
      </c>
      <c r="I87" s="48"/>
      <c r="J87" s="48"/>
      <c r="K87" s="53"/>
    </row>
    <row r="88" spans="1:11">
      <c r="A88" s="49"/>
      <c r="B88" s="49"/>
      <c r="C88" s="49"/>
      <c r="D88" s="49"/>
      <c r="E88" s="50"/>
      <c r="F88" s="49"/>
      <c r="G88" s="49"/>
      <c r="H88" s="49"/>
      <c r="I88" s="49"/>
      <c r="J88" s="49"/>
      <c r="K88" s="49"/>
    </row>
    <row r="89" spans="1:11">
      <c r="A89" s="49"/>
      <c r="B89" s="49"/>
      <c r="C89" s="49"/>
      <c r="D89" s="49"/>
      <c r="E89" s="50"/>
      <c r="F89" s="49"/>
      <c r="G89" s="49"/>
      <c r="H89" s="49"/>
      <c r="I89" s="49"/>
      <c r="J89" s="49"/>
      <c r="K89" s="49"/>
    </row>
    <row r="90" spans="1:11">
      <c r="A90" s="49"/>
      <c r="B90" s="49"/>
      <c r="C90" s="49"/>
      <c r="D90" s="49"/>
      <c r="E90" s="50"/>
      <c r="F90" s="49"/>
      <c r="G90" s="49"/>
      <c r="H90" s="49"/>
      <c r="I90" s="49"/>
      <c r="J90" s="49"/>
      <c r="K90" s="49"/>
    </row>
    <row r="91" spans="1:11">
      <c r="A91" s="49"/>
      <c r="B91" s="49"/>
      <c r="C91" s="49"/>
      <c r="D91" s="49"/>
      <c r="E91" s="50"/>
      <c r="F91" s="49"/>
      <c r="G91" s="49"/>
      <c r="H91" s="49"/>
      <c r="I91" s="49"/>
      <c r="J91" s="49"/>
      <c r="K91" s="49"/>
    </row>
    <row r="92" spans="1:11">
      <c r="A92" s="49"/>
      <c r="B92" s="49"/>
      <c r="C92" s="49"/>
      <c r="D92" s="49"/>
      <c r="E92" s="50"/>
      <c r="F92" s="49"/>
      <c r="G92" s="49"/>
      <c r="H92" s="49"/>
      <c r="I92" s="49"/>
      <c r="J92" s="49"/>
      <c r="K92" s="49"/>
    </row>
    <row r="93" spans="1:11">
      <c r="A93" s="49"/>
      <c r="B93" s="49"/>
      <c r="C93" s="49"/>
      <c r="D93" s="49"/>
      <c r="E93" s="50"/>
      <c r="F93" s="49"/>
      <c r="G93" s="49"/>
      <c r="H93" s="49"/>
      <c r="I93" s="49"/>
      <c r="J93" s="49"/>
      <c r="K93" s="49"/>
    </row>
    <row r="94" spans="1:11">
      <c r="A94" s="49"/>
      <c r="B94" s="49"/>
      <c r="C94" s="49"/>
      <c r="D94" s="49"/>
      <c r="E94" s="50"/>
      <c r="F94" s="49"/>
      <c r="G94" s="49"/>
      <c r="H94" s="49"/>
      <c r="I94" s="49"/>
      <c r="J94" s="49"/>
      <c r="K94" s="49"/>
    </row>
    <row r="95" spans="1:11">
      <c r="A95" s="49"/>
      <c r="B95" s="49"/>
      <c r="C95" s="49"/>
      <c r="D95" s="49"/>
      <c r="E95" s="50"/>
      <c r="F95" s="49"/>
      <c r="G95" s="49"/>
      <c r="H95" s="49"/>
      <c r="I95" s="49"/>
      <c r="J95" s="49"/>
      <c r="K95" s="49"/>
    </row>
    <row r="96" spans="1:11">
      <c r="A96" s="49"/>
      <c r="B96" s="49"/>
      <c r="C96" s="49"/>
      <c r="D96" s="49"/>
      <c r="E96" s="50"/>
      <c r="F96" s="49"/>
      <c r="G96" s="49"/>
      <c r="H96" s="49"/>
      <c r="I96" s="49"/>
      <c r="J96" s="49"/>
      <c r="K96" s="49"/>
    </row>
  </sheetData>
  <mergeCells count="182">
    <mergeCell ref="A1:K1"/>
    <mergeCell ref="A2:E2"/>
    <mergeCell ref="F2:H2"/>
    <mergeCell ref="I2:J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C48:D48"/>
    <mergeCell ref="F48:G48"/>
    <mergeCell ref="C49:D49"/>
    <mergeCell ref="F49:G49"/>
    <mergeCell ref="C50:D50"/>
    <mergeCell ref="F50:G50"/>
    <mergeCell ref="C51:D51"/>
    <mergeCell ref="F51:G51"/>
    <mergeCell ref="C52:D52"/>
    <mergeCell ref="F52:G52"/>
    <mergeCell ref="C53:D53"/>
    <mergeCell ref="F53:G53"/>
    <mergeCell ref="C54:D54"/>
    <mergeCell ref="F54:G54"/>
    <mergeCell ref="C55:D55"/>
    <mergeCell ref="F55:G55"/>
    <mergeCell ref="C56:D56"/>
    <mergeCell ref="F56:G56"/>
    <mergeCell ref="C57:D57"/>
    <mergeCell ref="F57:G57"/>
    <mergeCell ref="C58:D58"/>
    <mergeCell ref="F58:G58"/>
    <mergeCell ref="C59:D59"/>
    <mergeCell ref="F59:G59"/>
    <mergeCell ref="C60:D60"/>
    <mergeCell ref="F60:G60"/>
    <mergeCell ref="C61:D61"/>
    <mergeCell ref="F61:G61"/>
    <mergeCell ref="C62:D62"/>
    <mergeCell ref="F62:G62"/>
    <mergeCell ref="C63:D63"/>
    <mergeCell ref="F63:G63"/>
    <mergeCell ref="C64:D64"/>
    <mergeCell ref="F64:G64"/>
    <mergeCell ref="C65:D65"/>
    <mergeCell ref="F65:G65"/>
    <mergeCell ref="C66:D66"/>
    <mergeCell ref="F66:G66"/>
    <mergeCell ref="C67:D67"/>
    <mergeCell ref="F67:G67"/>
    <mergeCell ref="C68:D68"/>
    <mergeCell ref="F68:G68"/>
    <mergeCell ref="C69:D69"/>
    <mergeCell ref="F69:G69"/>
    <mergeCell ref="C70:D70"/>
    <mergeCell ref="F70:G70"/>
    <mergeCell ref="C71:D71"/>
    <mergeCell ref="F71:G71"/>
    <mergeCell ref="C72:D72"/>
    <mergeCell ref="F72:G72"/>
    <mergeCell ref="C73:D73"/>
    <mergeCell ref="F73:G73"/>
    <mergeCell ref="C74:D74"/>
    <mergeCell ref="F74:G74"/>
    <mergeCell ref="C75:D75"/>
    <mergeCell ref="F75:G75"/>
    <mergeCell ref="C76:D76"/>
    <mergeCell ref="F76:G76"/>
    <mergeCell ref="C77:D77"/>
    <mergeCell ref="F77:G77"/>
    <mergeCell ref="C78:D78"/>
    <mergeCell ref="F78:G78"/>
    <mergeCell ref="C79:D79"/>
    <mergeCell ref="F79:G79"/>
    <mergeCell ref="C80:D80"/>
    <mergeCell ref="F80:G80"/>
    <mergeCell ref="C81:D81"/>
    <mergeCell ref="F81:G81"/>
    <mergeCell ref="C82:D82"/>
    <mergeCell ref="F82:G82"/>
    <mergeCell ref="C83:D83"/>
    <mergeCell ref="F83:G83"/>
    <mergeCell ref="F84:G84"/>
    <mergeCell ref="H84:K84"/>
    <mergeCell ref="F85:G85"/>
    <mergeCell ref="H85:K85"/>
    <mergeCell ref="F86:G86"/>
    <mergeCell ref="H86:K86"/>
    <mergeCell ref="F87:G87"/>
    <mergeCell ref="H87:K87"/>
    <mergeCell ref="K2:K3"/>
    <mergeCell ref="K28:K29"/>
    <mergeCell ref="K34:K35"/>
    <mergeCell ref="K61:K62"/>
    <mergeCell ref="K67:K68"/>
    <mergeCell ref="K81:K82"/>
    <mergeCell ref="A84:E85"/>
    <mergeCell ref="A86:E87"/>
  </mergeCells>
  <pageMargins left="0.751388888888889" right="0.751388888888889" top="1" bottom="1" header="0.5" footer="0.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G246线+S317线</vt:lpstr>
      <vt:lpstr>G320线</vt:lpstr>
      <vt:lpstr>G356线</vt:lpstr>
      <vt:lpstr>S218线+S314线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WBZDS</cp:lastModifiedBy>
  <dcterms:created xsi:type="dcterms:W3CDTF">2025-06-18T00:43:00Z</dcterms:created>
  <dcterms:modified xsi:type="dcterms:W3CDTF">2025-06-19T03:11:57Z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2025-06-17T16:43:58Z</vt:filetime>
  </property>
  <property fmtid="{D5CDD505-2E9C-101B-9397-08002B2CF9AE}" pid="4" name="KSOProductBuildVer">
    <vt:lpwstr>2052-12.1.0.17827</vt:lpwstr>
  </property>
  <property fmtid="{D5CDD505-2E9C-101B-9397-08002B2CF9AE}" pid="5" name="ICV">
    <vt:lpwstr>261086771A8A42CB92C673D1E735DDA9_13</vt:lpwstr>
  </property>
</Properties>
</file>