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桥梁工程" sheetId="1" r:id="rId1"/>
  </sheets>
  <externalReferences>
    <externalReference r:id="rId3"/>
    <externalReference r:id="rId4"/>
    <externalReference r:id="rId5"/>
  </externalReferences>
  <definedNames>
    <definedName name="_xlnm._FilterDatabase" localSheetId="0" hidden="1">桥梁工程!$A$3:$L$62</definedName>
    <definedName name="_xlnm.Print_Area" localSheetId="0">桥梁工程!$A$1:$L$62</definedName>
    <definedName name="插值费率">费率区间下限+(费率区间上限-费率区间下限)/(实际直接费区间上限-实际直接费区间下限)*([1]责任成本汇总表!$D$13-实际直接费区间下限)</definedName>
    <definedName name="费率区间上限">OFFSET(#REF!,ROW()-4,区间数+1,1,1)</definedName>
    <definedName name="费率区间下限">OFFSET(#REF!,ROW()-4,区间数,1,1)</definedName>
    <definedName name="区间数">COUNTIF(#REF!,"&lt;"&amp;[1]责任成本汇总表!$D$13)</definedName>
    <definedName name="实际直接费区间上限">OFFSET(#REF!,0,区间数+1,1,1)</definedName>
    <definedName name="实际直接费区间下限">OFFSET(#REF!,0,区间数,1,1)</definedName>
    <definedName name="_lst_r_标后预算汇总表_主表_项目名称">[2]_ESList!$A$1:$A$17</definedName>
    <definedName name="_1_1水泥砂浆的砂石料">[3]材料预算单价表!$H$86</definedName>
    <definedName name="_1_1水泥砂浆的水泥及外加剂">[3]材料预算单价表!$J$86</definedName>
    <definedName name="II级">[3]材料预算单价表!$E$7</definedName>
    <definedName name="I级">#REF!</definedName>
    <definedName name="M10浆砌片块石的砂石料">[3]材料预算单价表!$H$79</definedName>
    <definedName name="M10浆砌片块石的水泥及外加剂">[3]材料预算单价表!$J$79</definedName>
    <definedName name="M10砂浆的砂石料">[3]材料预算单价表!$H$83</definedName>
    <definedName name="M10砂浆的水泥及外加剂">[3]材料预算单价表!$J$83</definedName>
    <definedName name="M20砂浆的砂石料">[3]材料预算单价表!$H$84</definedName>
    <definedName name="M20砂浆的水泥及外加剂">[3]材料预算单价表!$J$84</definedName>
    <definedName name="M30砂浆的砂石料">[3]材料预算单价表!$H$85</definedName>
    <definedName name="M30砂浆的水泥及外加剂">[3]材料预算单价表!$J$85</definedName>
    <definedName name="M7.5浆砌粗料石的砂石料">[3]材料预算单价表!$H$80</definedName>
    <definedName name="M7.5浆砌粗料石的水泥及外加剂">[3]材料预算单价表!$J$80</definedName>
    <definedName name="M7.5浆砌片块石的砂石料">[3]材料预算单价表!$H$78</definedName>
    <definedName name="M7.5浆砌片块石的水泥及外加剂">[3]材料预算单价表!$J$78</definedName>
    <definedName name="M7.5砂浆的砂石料">[3]材料预算单价表!$H$82</definedName>
    <definedName name="M7.5砂浆的水泥及外加剂">[3]材料预算单价表!$J$82</definedName>
    <definedName name="φ116波纹管">[3]材料预算单价表!$E$49</definedName>
    <definedName name="φ70PVC管">[3]材料预算单价表!$E$44</definedName>
    <definedName name="φ80PVC管">[3]材料预算单价表!$E$45</definedName>
    <definedName name="板式橡胶支座">[3]材料预算单价表!$E$22</definedName>
    <definedName name="波纹管">[3]材料预算单价表!$E$11</definedName>
    <definedName name="单向土工格栅">[3]材料预算单价表!$E$37</definedName>
    <definedName name="导火线">[3]材料预算单价表!$E$56</definedName>
    <definedName name="电雷管">[3]材料预算单价表!$E$57</definedName>
    <definedName name="复合式防水板">[3]材料预算单价表!$E$43</definedName>
    <definedName name="钢板">[3]材料预算单价表!$E$14</definedName>
    <definedName name="钢管">[3]材料预算单价表!$E$15</definedName>
    <definedName name="钢绞线群锚1">[3]材料预算单价表!$E$27</definedName>
    <definedName name="钢绞线群锚4">[3]材料预算单价表!$E$28</definedName>
    <definedName name="钢铰线">[3]材料预算单价表!$E$10</definedName>
    <definedName name="钢筋连接套筒">[3]材料预算单价表!$E$20</definedName>
    <definedName name="钢钎维">[3]材料预算单价表!$E$18</definedName>
    <definedName name="工字钢">[3]材料预算单价表!$E$13</definedName>
    <definedName name="花岗岩面板">[3]材料预算单价表!$E$75</definedName>
    <definedName name="聚丙稀纤维">[3]材料预算单价表!$E$19</definedName>
    <definedName name="冷轧筋">[3]材料预算单价表!$E$8</definedName>
    <definedName name="片石">[3]材料预算单价表!$E$69</definedName>
    <definedName name="普通防水板">[3]材料预算单价表!$E$42</definedName>
    <definedName name="三维植被网">[3]材料预算单价表!$E$40</definedName>
    <definedName name="三向土工格栅">[3]材料预算单价表!$E$39</definedName>
    <definedName name="砂砾">[3]材料预算单价表!$E$67</definedName>
    <definedName name="石碴">[3]材料预算单价表!$E$70</definedName>
    <definedName name="双向土工格栅">[3]材料预算单价表!$E$38</definedName>
    <definedName name="水泥32.5级">[3]材料预算单价表!$E$52</definedName>
    <definedName name="水泥玻璃浆的水泥及外加剂">[3]材料预算单价表!$J$88</definedName>
    <definedName name="水泥浆的水泥及外加剂">[3]材料预算单价表!$J$87</definedName>
    <definedName name="四氟板式橡胶组合支座">[3]材料预算单价表!$E$21</definedName>
    <definedName name="塑料打孔波纹管100">[3]材料预算单价表!$E$48</definedName>
    <definedName name="塑料弹簧软管50">[3]材料预算单价表!$E$47</definedName>
    <definedName name="碎石4">[3]材料预算单价表!$E$72</definedName>
    <definedName name="碎石6">[3]材料预算单价表!$E$73</definedName>
    <definedName name="铁丝编制网">[3]材料预算单价表!$E$33</definedName>
    <definedName name="砼的砂石料C15片石">[3]材料预算单价表!$H$128</definedName>
    <definedName name="砼的砂石料C15普通">[3]材料预算单价表!$H$99</definedName>
    <definedName name="砼的砂石料C15普通2cm">[3]材料预算单价表!$H$90</definedName>
    <definedName name="砼的砂石料C15普通8cm">[3]材料预算单价表!$H$108</definedName>
    <definedName name="砼的砂石料C20泵送">[3]材料预算单价表!$H$110</definedName>
    <definedName name="砼的砂石料C20喷射">[3]材料预算单价表!$H$126</definedName>
    <definedName name="砼的砂石料C20片石">[3]材料预算单价表!$H$129</definedName>
    <definedName name="砼的砂石料C20普通">[3]材料预算单价表!$H$100</definedName>
    <definedName name="砼的砂石料C20普通2cm">[3]材料预算单价表!$H$91</definedName>
    <definedName name="砼的砂石料C20普通8cm">[3]材料预算单价表!$H$109</definedName>
    <definedName name="砼的砂石料C25泵送">[3]材料预算单价表!$H$111</definedName>
    <definedName name="砼的砂石料C25防水">[3]材料预算单价表!$H$121</definedName>
    <definedName name="砼的砂石料C25喷射">[3]材料预算单价表!$H$127</definedName>
    <definedName name="砼的砂石料C25片石">[3]材料预算单价表!$H$130</definedName>
    <definedName name="砼的砂石料C25普通">[3]材料预算单价表!$H$101</definedName>
    <definedName name="砼的砂石料C25普通2cm">[3]材料预算单价表!$H$92</definedName>
    <definedName name="砼的砂石料C25水下砼">[3]材料预算单价表!$H$118</definedName>
    <definedName name="砼的砂石料C30泵送">[3]材料预算单价表!$H$112</definedName>
    <definedName name="砼的砂石料C30防水">[3]材料预算单价表!$H$122</definedName>
    <definedName name="砼的砂石料C30普通">[3]材料预算单价表!$H$102</definedName>
    <definedName name="砼的砂石料C30普通2cm">[3]材料预算单价表!$H$93</definedName>
    <definedName name="砼的砂石料C30水下砼">[3]材料预算单价表!$H$119</definedName>
    <definedName name="砼的砂石料C35泵送">[3]材料预算单价表!$H$113</definedName>
    <definedName name="砼的砂石料C35防水">[3]材料预算单价表!$H$123</definedName>
    <definedName name="砼的砂石料C35普通">[3]材料预算单价表!$H$103</definedName>
    <definedName name="砼的砂石料C40泵送">[3]材料预算单价表!$H$114</definedName>
    <definedName name="砼的砂石料C40防水">[3]材料预算单价表!$H$124</definedName>
    <definedName name="砼的砂石料C40普通">[3]材料预算单价表!$H$104</definedName>
    <definedName name="砼的砂石料C50泵送">[3]材料预算单价表!$H$116</definedName>
    <definedName name="砼的砂石料C50普通">[3]材料预算单价表!$H$106</definedName>
    <definedName name="砼的水泥及外加剂C15片石">[3]材料预算单价表!$J$128</definedName>
    <definedName name="砼的水泥及外加剂C15普通">[3]材料预算单价表!$J$99</definedName>
    <definedName name="砼的水泥及外加剂C15普通2cm">[3]材料预算单价表!$J$90</definedName>
    <definedName name="砼的水泥及外加剂C15普通8cm">[3]材料预算单价表!$J$108</definedName>
    <definedName name="砼的水泥及外加剂C20泵送">[3]材料预算单价表!$J$110</definedName>
    <definedName name="砼的水泥及外加剂C20喷射">[3]材料预算单价表!$J$126</definedName>
    <definedName name="砼的水泥及外加剂C20片石">[3]材料预算单价表!$J$129</definedName>
    <definedName name="砼的水泥及外加剂C20普通">[3]材料预算单价表!$J$100</definedName>
    <definedName name="砼的水泥及外加剂C20普通2cm">[3]材料预算单价表!$J$91</definedName>
    <definedName name="砼的水泥及外加剂C20普通8cm">[3]材料预算单价表!$J$109</definedName>
    <definedName name="砼的水泥及外加剂C25泵送">[3]材料预算单价表!$J$111</definedName>
    <definedName name="砼的水泥及外加剂C25防水">[3]材料预算单价表!$J$121</definedName>
    <definedName name="砼的水泥及外加剂C25喷射">[3]材料预算单价表!$J$127</definedName>
    <definedName name="砼的水泥及外加剂C25片石">[3]材料预算单价表!$J$130</definedName>
    <definedName name="砼的水泥及外加剂C25普通">[3]材料预算单价表!$J$101</definedName>
    <definedName name="砼的水泥及外加剂C25普通2cm">[3]材料预算单价表!$J$92</definedName>
    <definedName name="砼的水泥及外加剂C25水下砼">[3]材料预算单价表!$J$118</definedName>
    <definedName name="砼的水泥及外加剂C30泵送">[3]材料预算单价表!$J$112</definedName>
    <definedName name="砼的水泥及外加剂C30防水">[3]材料预算单价表!$J$122</definedName>
    <definedName name="砼的水泥及外加剂C30普通">[3]材料预算单价表!$J$102</definedName>
    <definedName name="砼的水泥及外加剂C30普通2cm">[3]材料预算单价表!$J$93</definedName>
    <definedName name="砼的水泥及外加剂C30水下砼">[3]材料预算单价表!$J$119</definedName>
    <definedName name="砼的水泥及外加剂C35泵送">[3]材料预算单价表!$J$113</definedName>
    <definedName name="砼的水泥及外加剂C35防水">[3]材料预算单价表!$J$123</definedName>
    <definedName name="砼的水泥及外加剂C35普通">[3]材料预算单价表!$J$103</definedName>
    <definedName name="砼的水泥及外加剂C40泵送">[3]材料预算单价表!$J$114</definedName>
    <definedName name="砼的水泥及外加剂C40防水">[3]材料预算单价表!$J$124</definedName>
    <definedName name="砼的水泥及外加剂C40普通">[3]材料预算单价表!$J$104</definedName>
    <definedName name="砼的水泥及外加剂C50泵送">[3]材料预算单价表!$J$116</definedName>
    <definedName name="砼的水泥及外加剂C50普通">[3]材料预算单价表!$J$106</definedName>
    <definedName name="土工布">[3]材料预算单价表!$E$36</definedName>
    <definedName name="无纺布">[3]材料预算单价表!$E$41</definedName>
    <definedName name="橡胶止水带">[3]材料预算单价表!$E$50</definedName>
    <definedName name="橡胶止水条">[3]材料预算单价表!$E$51</definedName>
    <definedName name="硝铵炸药">[3]材料预算单价表!$E$55</definedName>
    <definedName name="型钢">[3]材料预算单价表!$E$12</definedName>
    <definedName name="中粗砂">[3]材料预算单价表!$E$66</definedName>
    <definedName name="中空注浆锚杆">[3]材料预算单价表!$E$16</definedName>
    <definedName name="_xlnm.Print_Titles" localSheetId="0">桥梁工程!$1:$3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<sst xmlns="http://schemas.openxmlformats.org/spreadsheetml/2006/main" count="363" uniqueCount="203">
  <si>
    <t>劳务分包工程量清单</t>
  </si>
  <si>
    <t>项目名称：G658百里杜鹃大水至普底公路（桥梁施工）--劳务分包</t>
  </si>
  <si>
    <t>细目编号</t>
  </si>
  <si>
    <t>工程名称</t>
  </si>
  <si>
    <t>单位</t>
  </si>
  <si>
    <t>工程量</t>
  </si>
  <si>
    <t>单价限价
（不含税）（元）</t>
  </si>
  <si>
    <t>限价总价（元）</t>
  </si>
  <si>
    <t>单价下浮率（%）（保留两位小数）</t>
  </si>
  <si>
    <t>单价报价（元）</t>
  </si>
  <si>
    <t>报价总价（元）</t>
  </si>
  <si>
    <t>费用组成</t>
  </si>
  <si>
    <t>计价规则</t>
  </si>
  <si>
    <t>分包内容</t>
  </si>
  <si>
    <t>100-1</t>
  </si>
  <si>
    <t>临时用工</t>
  </si>
  <si>
    <t>工日</t>
  </si>
  <si>
    <t>单价包含人工、小型机具费</t>
  </si>
  <si>
    <t>1.白天7：00-19：00内有效工作时间8小时为1工日；
2.夜间19：00-次日7：00内有效工作时间7小时为1工日；
3.工作时长不足的，可按比例折算。</t>
  </si>
  <si>
    <t>1.用工申请人填写用工申请表；
2.用工记录需明确施工部位、工作内容及工程量、有效工作时间等；
3.当天用工当天开具点工单，项目领导签字确认，否则不予计价。</t>
  </si>
  <si>
    <t>403-1-a</t>
  </si>
  <si>
    <t>基础钢筋（含灌注桩、承台、桩系梁、沉桩、沉井等）-光圆钢筋（HPB235、HPB300）</t>
  </si>
  <si>
    <t>kg</t>
  </si>
  <si>
    <t>1.单价包含人工费、辅助材料费（扎丝、焊条、焊线、焊钳、面罩等）。</t>
  </si>
  <si>
    <t>1.依据图纸所示及钢筋表所列钢筋质量以千克为单位计价；
2.固定钢筋的材料、定位架立钢筋、钢筋接头、吊装钢筋、钢板、铁丝作为钢筋作业的附属工作，不另行计价。</t>
  </si>
  <si>
    <t>1.原材料及（半）成品场内转运；
2.钢筋整直、接头；
3.钢筋截断、弯曲；
4.钢筋安设、支承及固定；
5.文明施工及场地清理。</t>
  </si>
  <si>
    <t>403-1-b</t>
  </si>
  <si>
    <t>基础钢筋（含灌注桩、承台、桩系梁、沉桩、沉井等）-带肋钢筋（HRB335、HRB400）</t>
  </si>
  <si>
    <t>1.单价包含人工费、辅助材料费（扎丝、焊条、焊线、焊钳、面罩）。</t>
  </si>
  <si>
    <t>403-2-a</t>
  </si>
  <si>
    <t>下部结构钢筋-光圆钢筋（HPB235、HPB300）</t>
  </si>
  <si>
    <t>403-2-b</t>
  </si>
  <si>
    <t>下部结构钢筋-带肋钢筋（HRB335、HRB400）</t>
  </si>
  <si>
    <t>403-3-a</t>
  </si>
  <si>
    <t>上部结构钢筋-光圆钢筋（HPB235、HPB300）</t>
  </si>
  <si>
    <t>403-3-b</t>
  </si>
  <si>
    <t>上部结构钢筋-带肋钢筋（HRB335、HRB400）</t>
  </si>
  <si>
    <t>403-4-a</t>
  </si>
  <si>
    <t>附属结构钢筋-光圆钢筋（HPB235、HPB300）</t>
  </si>
  <si>
    <t>403-4-b</t>
  </si>
  <si>
    <t>附属结构钢筋-带肋钢筋（HRB335、HRB400）</t>
  </si>
  <si>
    <t>403-5</t>
  </si>
  <si>
    <t>桥面铺装钢筋</t>
  </si>
  <si>
    <t>404-1-a</t>
  </si>
  <si>
    <t>干处挖基坑土方</t>
  </si>
  <si>
    <t>m3</t>
  </si>
  <si>
    <t>1.单价包含工、料、机全部费用；
2.单价包含1公里范围内指定地点堆放。</t>
  </si>
  <si>
    <t>1.根据图示，根据不同地质情况，按照实际开挖坡率，取用底、顶面面积结合平均高度的台体体积，分别按土、石比例，以立方米为单位计价。</t>
  </si>
  <si>
    <t>1.土方挖、装、运输、卸车；
2.石方开炸、石方破解、装车、运输、卸车；
3.填料分理、弃土整型、压实；
4.施工排水处理、基坑清理；
5.文明施工及场地清理。</t>
  </si>
  <si>
    <t>404-3-a</t>
  </si>
  <si>
    <t>干处挖基坑石方</t>
  </si>
  <si>
    <t>405-1-a</t>
  </si>
  <si>
    <t>陆上钻孔灌注桩（旋挖）</t>
  </si>
  <si>
    <t>1.单价包含人工费、机械费（旋挖钻、挖机等）、五金低耗和小型机具费用（振动器、脱模剂、填缝剂、拉杆、PVC管、扎丝、焊条、焊线、焊钳、面罩等）。
2.不含进出场费，进出场费据实核算。</t>
  </si>
  <si>
    <t>1.依据图纸所示位置及断面尺寸，按照实际施工有效桩长计价，计价体积=有效长度×设计桩径截面积，以立方米为单位计价。</t>
  </si>
  <si>
    <t>1.安设锁口护筒及设置钻孔平台；
2.钻机安拆、就位、移钻架与钻机；
3.钻孔、成孔、成孔检查、清理废渣(含装车)、清孔、量孔深；
4.协助下钢筋笼；
5.文明施工及场地清理。</t>
  </si>
  <si>
    <t>405-1-b</t>
  </si>
  <si>
    <t>冲孔桩C30混凝土</t>
  </si>
  <si>
    <t>1.单价包含人工费、机械费（冲击钻、挖机等）、五金低耗和小型机具费用（振动器、脱模剂、填缝剂、拉杆、PVC管、扎丝、焊条、焊线、焊钳、面罩等）；
2.不含进出场费，进出场费据实核算。</t>
  </si>
  <si>
    <t>1.安设锁口护筒及设置冲孔平台；
2.桩机安拆、就位、移桩机；
3.钻孔、成孔、成孔检查、清理废渣(含装车)、清孔、量孔深；
4.协助下钢筋笼；
5.文明施工及场地清理。</t>
  </si>
  <si>
    <t>进出场</t>
  </si>
  <si>
    <t>进出场费（旋挖钻机）</t>
  </si>
  <si>
    <t>项</t>
  </si>
  <si>
    <t>1.单价包含旋挖机进场及出场费用。</t>
  </si>
  <si>
    <t>1.按现场实际旋挖机进出场次数按次为单位计价。（一次包含进场与出场两个环节 ）</t>
  </si>
  <si>
    <t>1.进出场一切费用，场内转运费。</t>
  </si>
  <si>
    <t>进出场费（冲孔桩机）</t>
  </si>
  <si>
    <t>1.单价包含冲桩机进场及出场费用。</t>
  </si>
  <si>
    <t>1.按现场实际冲桩机进出场次数按次为单位计价。（一次包含进场与出场两个环节 ）</t>
  </si>
  <si>
    <t>405-1-a-1</t>
  </si>
  <si>
    <t>人工水磨钻成孔</t>
  </si>
  <si>
    <t>1.单价包含人工费、机械费、模板费、材料费（护壁材料费）、五金低耗和小型机具费用（振动器、脱模剂、填缝剂、拉杆、PVC管、扎丝、焊条、焊线、焊钳、面罩等）；</t>
  </si>
  <si>
    <t>1、机械进出场、场内转运；
2、孔口护筒规范埋设（含材料）、或孔锁扣浇筑（含材料）；
3、就位、钻孔、出渣、浇筑；
4、文明施工及场地清理；
5、不含护壁工程。</t>
  </si>
  <si>
    <t>405-1-a-2</t>
  </si>
  <si>
    <t>人工挖孔桩</t>
  </si>
  <si>
    <t>1.单价包含人工费、机械费、模板费、材料费（护壁材料费）、五金低耗和小型机具费用（振动器、脱模剂、填缝剂、拉杆、PVC管、扎丝、焊条、焊线、焊钳、面罩等）；
2.不含炸材费用。</t>
  </si>
  <si>
    <t>1.依据图纸所示，按照实际施工有效桩长计价，计价体积=有效长度×设计桩径截面积；
3.护壁混凝土为桩基混凝土的附属工作，不另行计价；
4.桩身混凝土损耗超过10%的部分，视为护壁不足，所超用部分按混凝土价格扣款。</t>
  </si>
  <si>
    <t>1.挖孔、清孔、通风、钎探、排水；
2.成孔检查、清理废渣(含装车)、清孔、量孔深；
3.支撑防护、修整孔壁；
4.护壁的钢筋制作、安装，护壁混凝土拌制、浇筑，壁后填塞；
5.协助安装声测管、协助下钢筋笼；
6.灌注混凝土、养生；
7.文明施工及场地清理。</t>
  </si>
  <si>
    <t>405-1-a-3</t>
  </si>
  <si>
    <t>孔桩护筒下设</t>
  </si>
  <si>
    <t>m</t>
  </si>
  <si>
    <t>1.单价包含人工、机械、动力费用（电费或燃油）及五金低耗费用。
2.不含材料费</t>
  </si>
  <si>
    <t>1.按现场实际施工的埋设护筒长度以米为单位进行计价。</t>
  </si>
  <si>
    <t>1.除材料（钢护筒)外的所有工作内容。
2.材料（钢护筒)场内转运、焊接、配合设备安装及拔出护筒,文明施工及场地清理。</t>
  </si>
  <si>
    <t>410-1-a</t>
  </si>
  <si>
    <t>混凝土基础-C30承台</t>
  </si>
  <si>
    <t>1.单价包含人工、五金低耗和小型机具费用（振动器、脱模剂、填缝剂、拉杆、PVC管、扎丝、焊条、焊线、焊钳、面罩等）；
2.单价不含模板、大型机械设备（挖机、吊车、天泵等）。</t>
  </si>
  <si>
    <t>1.依据图纸所示位置和断面尺寸，按照实际施工混凝土体积以立方米为单位计价；
2.适用于砼体积＜500m3。</t>
  </si>
  <si>
    <t>1.基坑开挖、清理；
2.支架搭拆、搭拆溜槽、接拆输送管；
3.模板安拆、修整、安设预埋件；
4.混凝土浇筑、振捣、养护、修饰、凿毛；
5.施工缝、沉降缝设置处理；
6.文明施工及场地清理。</t>
  </si>
  <si>
    <t>410-1-b</t>
  </si>
  <si>
    <t>混凝土基础-C30桩系梁</t>
  </si>
  <si>
    <t>1.依据图纸所示位置和断面尺寸，按照实际施工混凝土体积以立方米为单位计价。</t>
  </si>
  <si>
    <t>410-1-b-1</t>
  </si>
  <si>
    <t>垫层混凝土</t>
  </si>
  <si>
    <t>1.依据图纸所示位置和断面尺寸，按照实际施工混凝土体积以立方米为单位计价；</t>
  </si>
  <si>
    <t>1.基坑清理；
2.支架搭拆、搭拆溜槽、接拆输送管；
3.模板安拆、修整、安设预埋件；
4.混凝土浇筑、振捣、养护、修饰、凿毛；
5.施工缝、沉降缝设置处理；
6.文明施工及场地清理。</t>
  </si>
  <si>
    <t>410-2-a-1</t>
  </si>
  <si>
    <t>桥台混凝土-C35U台背墙</t>
  </si>
  <si>
    <t>1.模板安拆、修整、安设预埋件；
2.混凝土浇筑、振捣、养护、修饰、凿毛；
3.施工缝、沉降缝设置处理；
4.混凝土降温、防水、防冻、防腐措施；
5.文明施工及场地清理。</t>
  </si>
  <si>
    <t>410-2-a-2</t>
  </si>
  <si>
    <t>桥台混凝土-C25片石混凝土U台台身及侧墙</t>
  </si>
  <si>
    <t>1.依据图纸所示位置和断面尺寸，按照实际施工混凝土体积以立方米为单位计价；
2.片石添加量不低于设计规范。</t>
  </si>
  <si>
    <t>1.支架搭拆、搭拆溜槽、接拆输送管；
2.模板安拆、修整、安设预埋件；
3.添加片石、混凝土浇筑、振捣、养护、修饰、凿毛；
4.施工缝、沉降缝设置处理；
5.文明施工及场地清理。</t>
  </si>
  <si>
    <t>410-2-b-1</t>
  </si>
  <si>
    <t>桥墩混凝土-C35现浇混凝土墩身</t>
  </si>
  <si>
    <t>1.单价包含人工、五金低耗和小型机具费用（振动器、脱模剂、填缝剂、拉杆、PVC管、扎丝、焊条、焊线、焊钳、面罩等）
2.单价不含模板、大型机械设备（挖机、吊车、天泵等）</t>
  </si>
  <si>
    <t>1.模板安拆、修整、安设预埋件；
2.接拆输送管；
3.混凝土浇筑、振捣、养护、修饰、凿毛；
4.施工缝处理；
5.混凝土降温、防水、防冻、防腐措施；
6.文明施工及场地清理。</t>
  </si>
  <si>
    <t>410-2-c-1</t>
  </si>
  <si>
    <t>C35现浇混凝土盖梁</t>
  </si>
  <si>
    <t>410-2-d-1</t>
  </si>
  <si>
    <t>C35U台台帽</t>
  </si>
  <si>
    <t>410-2-e</t>
  </si>
  <si>
    <t>C35柱系梁</t>
  </si>
  <si>
    <t>410-5-a-1</t>
  </si>
  <si>
    <t>横隔板、翼板混凝土浇筑</t>
  </si>
  <si>
    <t>1.依据图纸所示位置及断面尺寸，按实际施工计算混凝土体积以立方米为单位计价。</t>
  </si>
  <si>
    <t>410-5-a-2</t>
  </si>
  <si>
    <t>连续段混凝土浇筑</t>
  </si>
  <si>
    <t>410-6-a</t>
  </si>
  <si>
    <t>C35现浇混凝土挡块</t>
  </si>
  <si>
    <t>410-6-b</t>
  </si>
  <si>
    <t>C50现浇混凝土锚栓</t>
  </si>
  <si>
    <t>410-6-c</t>
  </si>
  <si>
    <t>C30现浇混凝土搭板</t>
  </si>
  <si>
    <t>410-6-d</t>
  </si>
  <si>
    <t>C30现浇混凝土防撞护栏</t>
  </si>
  <si>
    <t>410-6-e</t>
  </si>
  <si>
    <t>C35现浇混凝土防撞护栏</t>
  </si>
  <si>
    <t>411-5</t>
  </si>
  <si>
    <t>后张法预应力钢绞线</t>
  </si>
  <si>
    <t>1.单价包含人工、五金低耗和小型机具费用（扎丝、焊条、焊线、焊钳、面罩等）；
2.单价不含模板、大型机械设备（挖机、吊车、天泵等）。</t>
  </si>
  <si>
    <t>1.按图示两端锚具间的理论长度计算的预应力钢材质量，分不同材质以千克为单位计价。
2.除上述计算长度以外的锚固长度及工作长度的预应力钢材含入相应预应力钢材报价之中，不另行计量。</t>
  </si>
  <si>
    <t>1.定位钢筋及波纹管安装；
2.预应力筋下料及转运到现场；
3.锚垫板、锚具安装；
4.穿内衬管、穿索、张拉、注浆、封锚；
5.文明施工及场地清理。</t>
  </si>
  <si>
    <t>411-8-a</t>
  </si>
  <si>
    <t>C50预制混凝土T梁</t>
  </si>
  <si>
    <t>1.单价包含人工、五金低耗和小型机具费用（振动器、脱模剂、填缝剂、拉杆、PVC管、扎丝、焊条、焊线、焊钳、面罩等）；
2.单价包含混凝土浇筑；
3.单价不含模板、大型机械设备（挖机、吊车、天泵等）</t>
  </si>
  <si>
    <t>1.按不同长度的预制T梁，以片为单位计价。</t>
  </si>
  <si>
    <t>1.搭拆工作平台；
2.安拆模板；安设预埋件（吊环、预埋连接件）；
3.砼浇筑：模板关拆及指定堆放、砼浇筑、振捣、养生、凿毛、配合存梁；
4.文明施工及场地清理。</t>
  </si>
  <si>
    <t>413-1-a</t>
  </si>
  <si>
    <t>浆砌片石锥坡</t>
  </si>
  <si>
    <t>1.单价包含人工、机械、五金低耗和小型机具费用；
2.项目部罐车提供砂浆时单价扣减10元/m3。</t>
  </si>
  <si>
    <t>1.依据图纸所示位置和形式，按照结构尺寸体积以立方米为单位计价。</t>
  </si>
  <si>
    <t>1.基坑清理、平整、夯实；
2.拌、运砂浆；
3.砌筑、勾缝或抹面养护；
4.回填；
5.文明施工及场地清理。</t>
  </si>
  <si>
    <t>415-2-a</t>
  </si>
  <si>
    <r>
      <rPr>
        <sz val="9"/>
        <rFont val="仿宋"/>
        <charset val="134"/>
      </rPr>
      <t>C50混凝土桥面现浇层</t>
    </r>
    <r>
      <rPr>
        <sz val="9"/>
        <rFont val="Arial"/>
        <charset val="134"/>
      </rPr>
      <t xml:space="preserve">	</t>
    </r>
  </si>
  <si>
    <t>1.模板安拆、修整、安设预埋件；
2.接拆输送管；
3.混凝土浇筑、振捣、养护、修饰；
4.施工缝处理、切缝；
5.混凝土降温、防水、防冻、防腐措施；
6.文明施工及场地清理。</t>
  </si>
  <si>
    <t>415-3-a-1</t>
  </si>
  <si>
    <t>桥面防水层精铣刨</t>
  </si>
  <si>
    <t>m2</t>
  </si>
  <si>
    <t>1.单价包含一切费用。</t>
  </si>
  <si>
    <t>1.依据图纸所示位置及尺寸，按实际施工计算面积以平方米为单位计价。</t>
  </si>
  <si>
    <t>1.浇筑前铣刨；
2.清洗干净；
3.文明施工及场地清理。</t>
  </si>
  <si>
    <t>415-4-a-1</t>
  </si>
  <si>
    <t>铸铁管</t>
  </si>
  <si>
    <t>1.单价包含人工、机械费、五金低耗和小型机具费用（扎丝、焊条、焊线、焊钳、面罩等）。</t>
  </si>
  <si>
    <t>1.依据图纸所示位置及尺寸，在桥面安设泄水孔，按图示数量分不同材质、管径计量；铸铁管、钢管以千克为单位计量；PVC管、HDPE、PPS管以米为单位计价；
2.接头、固定泄水管的金属构件不予计价。</t>
  </si>
  <si>
    <t>1.安拆作业平台；
2.安装预埋件或安装膨胀螺丝；
3.安装托架；
4.安装排水管及锚固件；
5.文明施工及场地清理。</t>
  </si>
  <si>
    <t>415-4-a-3-1</t>
  </si>
  <si>
    <t>管径φ300mmPVC塑料排水管</t>
  </si>
  <si>
    <t>415-4-a-3-3</t>
  </si>
  <si>
    <t>管径φ150mmPVC塑料排水管</t>
  </si>
  <si>
    <t>416-1-a</t>
  </si>
  <si>
    <t>板式橡胶支座-GBZJH350*400*84</t>
  </si>
  <si>
    <t>个</t>
  </si>
  <si>
    <t>1、依据图纸所示位置及尺寸，安装图纸所示类型及规格板式橡胶支座就位，按图示数量，以个为单位计量</t>
  </si>
  <si>
    <t>1.清洁整平混凝土表面；
2.接触面抹平；
3.钢板制作与安装；
4.支座定位安装</t>
  </si>
  <si>
    <t>416-1-b</t>
  </si>
  <si>
    <t>板式橡胶支座-GBZJ450*550*99</t>
  </si>
  <si>
    <t>417-2-1</t>
  </si>
  <si>
    <t>160型模数式伸缩装置</t>
  </si>
  <si>
    <t>1.依据图纸所示位置及尺寸，安装图示类型和规格的模数式伸缩装置，按图示长度（包括人行道、缘石、护栏底座与行车道等全部长度），分不同伸缩量以米为单位计价。</t>
  </si>
  <si>
    <t>1.切割清理伸缩装置范围内混凝土；
2.设置预埋件；
3.伸缩装置定位、安装；
4.混凝土浇筑、压纹、养护；
5.文明施工及场地清理。</t>
  </si>
  <si>
    <t>417-2-2</t>
  </si>
  <si>
    <t>80型模数式伸缩装置</t>
  </si>
  <si>
    <t>403-6-a</t>
  </si>
  <si>
    <t>防抛网</t>
  </si>
  <si>
    <t>除防抛网材料外所涉及的全部费用。</t>
  </si>
  <si>
    <t>1.按图纸设计以米为单位计量；
2.立柱、安装网片的支架，预埋件及紧固件、防雷接地等不另行计量</t>
  </si>
  <si>
    <t>1.钢管（型钢）柱埋设、浇注、养护；
2.网框、网面安装；
3.对防雷接地处理。</t>
  </si>
  <si>
    <t>临建</t>
  </si>
  <si>
    <t>预制场硬化（20cm）</t>
  </si>
  <si>
    <t>除材料（砼）、模板外的所有工作内容。</t>
  </si>
  <si>
    <t>据实计量</t>
  </si>
  <si>
    <t>模板安拆、混凝土浇筑、振捣、整平、清光、养生、场地清理。</t>
  </si>
  <si>
    <t>预制场台座（30m）</t>
  </si>
  <si>
    <t>除主材（混凝土、型钢、钢板、钢筋、预埋管、模板）全部费用。</t>
  </si>
  <si>
    <t>预制场龙门吊基础</t>
  </si>
  <si>
    <t>钢筋加工棚硬化（20cm）</t>
  </si>
  <si>
    <t>简易型钢筋加工棚大棚</t>
  </si>
  <si>
    <t>包工包料</t>
  </si>
  <si>
    <t>按滴水面积计算</t>
  </si>
  <si>
    <t>含材料所涉及的全部费用。</t>
  </si>
  <si>
    <t>工人住宿活动板房</t>
  </si>
  <si>
    <t>临时及场坪工程土方开挖</t>
  </si>
  <si>
    <t>临时及场坪工程石方开挖</t>
  </si>
  <si>
    <t>临时及场坪工程土石方回填</t>
  </si>
  <si>
    <t>单价包含工、机全部费用</t>
  </si>
  <si>
    <t>1.依据路基设计横断面图，按平均断面面积法计算压实后的体积，以立方米为单位计价；</t>
  </si>
  <si>
    <t>1.开挖台阶；
2.填料整平、机械压实；
3.边坡修整；
4.路槽平整；
5.松铺厚度满足相关要求。</t>
  </si>
  <si>
    <t>临时及场坪工程土石方换填</t>
  </si>
  <si>
    <t>1.按图示垫层密实体积以立方米为单位计价；</t>
  </si>
  <si>
    <t>1.基底清理；
2.临时排水；
3.分层铺筑；
4.分层碾压。</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</si>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</sst>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4"/>
      <color theme="1"/>
      <name val="仿宋"/>
      <charset val="134"/>
    </font>
    <font>
      <b/>
      <sz val="10"/>
      <color theme="1"/>
      <name val="仿宋"/>
      <charset val="134"/>
    </font>
    <font>
      <sz val="10"/>
      <color theme="1"/>
      <name val="仿宋"/>
      <charset val="134"/>
    </font>
    <font>
      <sz val="10"/>
      <name val="仿宋"/>
      <charset val="134"/>
    </font>
    <font>
      <sz val="10"/>
      <color rgb="FFFF0000"/>
      <name val="仿宋"/>
      <charset val="134"/>
    </font>
    <font>
      <sz val="11"/>
      <color theme="1"/>
      <name val="仿宋"/>
      <charset val="134"/>
    </font>
    <font>
      <sz val="14"/>
      <color theme="1"/>
      <name val="仿宋"/>
      <charset val="134"/>
    </font>
    <font>
      <sz val="11"/>
      <name val="仿宋"/>
      <charset val="134"/>
    </font>
    <font>
      <sz val="9"/>
      <name val="仿宋"/>
      <charset val="134"/>
    </font>
    <font>
      <b/>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protection locked="0"/>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Fill="1">
      <alignment vertical="center"/>
    </xf>
    <xf numFmtId="0" fontId="6" fillId="0" borderId="0" xfId="0" applyFont="1" applyFill="1">
      <alignment vertical="center"/>
    </xf>
    <xf numFmtId="176" fontId="3" fillId="0" borderId="0" xfId="0" applyNumberFormat="1" applyFont="1" applyFill="1">
      <alignment vertical="center"/>
    </xf>
    <xf numFmtId="176" fontId="3" fillId="0" borderId="0" xfId="0" applyNumberFormat="1" applyFont="1" applyFill="1" applyAlignment="1">
      <alignment horizontal="left" vertical="center"/>
    </xf>
    <xf numFmtId="0" fontId="3" fillId="0" borderId="0" xfId="0" applyFont="1" applyFill="1" applyAlignment="1">
      <alignment horizontal="left" vertical="center"/>
    </xf>
    <xf numFmtId="176" fontId="7" fillId="0" borderId="0" xfId="0" applyNumberFormat="1" applyFont="1" applyFill="1" applyAlignment="1" applyProtection="1">
      <alignment horizontal="center" vertical="center"/>
    </xf>
    <xf numFmtId="176" fontId="8" fillId="0" borderId="0" xfId="0" applyNumberFormat="1" applyFont="1" applyFill="1" applyAlignment="1" applyProtection="1">
      <alignment horizontal="left" vertical="center"/>
    </xf>
    <xf numFmtId="176" fontId="4" fillId="0" borderId="1" xfId="0" applyNumberFormat="1"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176" fontId="9" fillId="0" borderId="1" xfId="49" applyNumberFormat="1" applyFont="1" applyFill="1" applyBorder="1" applyAlignment="1" applyProtection="1">
      <alignment horizontal="center" vertical="center" wrapText="1" shrinkToFit="1"/>
    </xf>
    <xf numFmtId="176" fontId="9" fillId="0" borderId="1" xfId="0"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176" fontId="8" fillId="0" borderId="1" xfId="0" applyNumberFormat="1" applyFont="1" applyFill="1" applyBorder="1" applyAlignment="1" applyProtection="1">
      <alignment horizontal="center" vertical="center"/>
    </xf>
    <xf numFmtId="176" fontId="8" fillId="0" borderId="1" xfId="0" applyNumberFormat="1" applyFont="1" applyFill="1" applyBorder="1" applyAlignment="1" applyProtection="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FFFFFF"/>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Admin\&#23384;&#20648;&#30424;\1&#12289;&#24314;&#20859;&#38598;&#22242;\0&#12289;&#24037;&#31243;&#37096;\0&#12289;&#24037;&#31243;&#37096;&#31649;&#29702;&#21150;&#27861;\1&#12289;&#21508;&#31867;&#31649;&#29702;&#21150;&#27861;\2024&#29256;&#26032;&#21046;&#24230;\1.&#26631;&#21518;&#39044;&#31639;&#31649;&#29702;&#21150;&#27861;&#65288;2024&#20462;&#35746;&#29256;&#65289;\media\Admin\&#23384;&#20648;&#30424;\1&#12289;&#24314;&#20859;&#38598;&#22242;\0&#12289;&#24037;&#31243;&#37096;\0&#12289;&#24037;&#31243;&#37096;&#31649;&#29702;&#21150;&#27861;\1&#12289;&#21508;&#31867;&#31649;&#29702;&#21150;&#27861;\2024&#29256;&#26032;&#21046;&#24230;\1.&#26631;&#21518;&#39044;&#31639;&#31649;&#29702;&#21150;&#27861;&#65288;2024.9.30&#65289;\D:\&#36149;&#24030;&#26725;&#26753;&#30456;&#20851;&#36164;&#26009;\1&#12289;&#19971;&#20998;&#20844;&#21496;\1&#28228;&#30707;&#32852;&#32476;1&#26631;&#20256;&#30340;&#36164;&#26009;\&#26631;&#21518;&#39044;&#31639;\&#26631;&#21518;&#39044;&#31639;&#35745;&#31639;&#22871;&#34920;&#65288;2019&#24180;7&#26376;&#26032;&#31649;&#29702;&#21150;&#27861;&#65289;_LLX-&#29579;&#37096;&#38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Admin\&#23384;&#20648;&#30424;\1&#12289;&#24314;&#20859;&#38598;&#22242;\0&#12289;&#24037;&#31243;&#37096;\0&#12289;&#24037;&#31243;&#37096;&#31649;&#29702;&#21150;&#27861;\1&#12289;&#21508;&#31867;&#31649;&#29702;&#21150;&#27861;\2024&#29256;&#26032;&#21046;&#24230;\1.&#26631;&#21518;&#39044;&#31639;&#31649;&#29702;&#21150;&#27861;&#65288;2024&#20462;&#35746;&#29256;&#65289;\media\Admin\&#23384;&#20648;&#30424;\1&#12289;&#24314;&#20859;&#38598;&#22242;\0&#12289;&#24037;&#31243;&#37096;\0&#12289;&#24037;&#31243;&#37096;&#31649;&#29702;&#21150;&#27861;\1&#12289;&#21508;&#31867;&#31649;&#29702;&#21150;&#27861;\2024&#29256;&#26032;&#21046;&#24230;\1.&#26631;&#21518;&#39044;&#31639;&#31649;&#29702;&#21150;&#27861;&#65288;2024.9.30&#65289;\Users\Administrator\Desktop\&#27719;&#246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edia\Admin\&#23384;&#20648;&#30424;\1&#12289;&#24314;&#20859;&#38598;&#22242;\0&#12289;&#24037;&#31243;&#37096;\0&#12289;&#24037;&#31243;&#37096;&#31649;&#29702;&#21150;&#27861;\1&#12289;&#21508;&#31867;&#31649;&#29702;&#21150;&#27861;\2024&#29256;&#26032;&#21046;&#24230;\1.&#26631;&#21518;&#39044;&#31639;&#31649;&#29702;&#21150;&#27861;&#65288;2024&#20462;&#35746;&#29256;&#65289;\media\Admin\&#23384;&#20648;&#30424;\1&#12289;&#24314;&#20859;&#38598;&#22242;\0&#12289;&#24037;&#31243;&#37096;\0&#12289;&#24037;&#31243;&#37096;&#31649;&#29702;&#21150;&#27861;\1&#12289;&#21508;&#31867;&#31649;&#29702;&#21150;&#27861;\2024&#29256;&#26032;&#21046;&#24230;\1.&#26631;&#21518;&#39044;&#31639;&#31649;&#29702;&#21150;&#27861;&#65288;2024.9.30&#65289;\D:\&#24037;&#31243;&#37327;&#28165;&#21333;\&#35745;&#37327;&#31185;&#21508;&#26631;&#28165;&#21333;\&#24037;&#31243;&#37327;&#28165;&#21333;2011-8-5\&#21171;&#21153;&#24037;&#36153;&#25351;&#23548;&#20215;-&#40660;&#32455;&#32447;(20100702)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责任成本编制注意事项"/>
      <sheetName val="封面"/>
      <sheetName val="目录"/>
      <sheetName val="责任成本编制说明"/>
      <sheetName val="桥梁一览表"/>
      <sheetName val="涵洞一览表"/>
      <sheetName val="隧道一览表 "/>
      <sheetName val="参数"/>
      <sheetName val="责任成本汇总表"/>
      <sheetName val="应缴增值税估算表"/>
      <sheetName val="直接工程费进项税"/>
      <sheetName val="资源分类（进项税率参考）"/>
      <sheetName val="责任成本直接工程费"/>
      <sheetName val="资源汇总表"/>
      <sheetName val="专项费用"/>
      <sheetName val="其他直接费"/>
      <sheetName val="间接费（土建、路面项目）"/>
      <sheetName val="间接费（房建项目）"/>
      <sheetName val="间接费（机电交安项目）"/>
      <sheetName val="间接费（绿化项目）"/>
      <sheetName val="间接费（公路养护、抢险类项目）"/>
      <sheetName val="业主不计量但责成本单列的细目工程量统计表"/>
      <sheetName val="砼平均运距表（路基标）"/>
      <sheetName val="路面混合料平均运距（路面标） "/>
      <sheetName val="钢绞线附属工程量统计表"/>
      <sheetName val="钢筋型号统计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标后预算汇总表"/>
      <sheetName val="项目成本细目表"/>
      <sheetName val="项目成本细目"/>
      <sheetName val="临时设施费"/>
      <sheetName val="_ESList"/>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扉页"/>
      <sheetName val="目录"/>
      <sheetName val="编制说明"/>
      <sheetName val="100章"/>
      <sheetName val="200章"/>
      <sheetName val="400章"/>
      <sheetName val="500章"/>
      <sheetName val="材料预算单价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2"/>
  <sheetViews>
    <sheetView showZeros="0" tabSelected="1" view="pageBreakPreview" zoomScaleNormal="100" workbookViewId="0">
      <pane xSplit="3" ySplit="3" topLeftCell="D54" activePane="bottomRight" state="frozenSplit"/>
      <selection/>
      <selection pane="topRight"/>
      <selection pane="bottomLeft"/>
      <selection pane="bottomRight" activeCell="E60" sqref="E60"/>
    </sheetView>
  </sheetViews>
  <sheetFormatPr defaultColWidth="9" defaultRowHeight="12"/>
  <cols>
    <col min="1" max="1" width="4.33333333333333" style="3" customWidth="1"/>
    <col min="2" max="2" width="14.625" style="3" customWidth="1"/>
    <col min="3" max="3" width="4.125" style="3" customWidth="1"/>
    <col min="4" max="4" width="8.875" style="3" customWidth="1"/>
    <col min="5" max="5" width="9.375" style="7" customWidth="1"/>
    <col min="6" max="6" width="8.875" style="7" customWidth="1"/>
    <col min="7" max="7" width="10.25" style="8" customWidth="1"/>
    <col min="8" max="8" width="8.125" style="8" customWidth="1"/>
    <col min="9" max="9" width="8.875" style="8" customWidth="1"/>
    <col min="10" max="10" width="17.875" style="8" customWidth="1"/>
    <col min="11" max="11" width="20.625" style="8" customWidth="1"/>
    <col min="12" max="12" width="20.625" style="9" customWidth="1"/>
    <col min="13" max="14" width="9" style="3"/>
    <col min="15" max="15" width="11.125" style="3"/>
    <col min="16" max="16384" width="9" style="3"/>
  </cols>
  <sheetData>
    <row r="1" s="1" customFormat="1" ht="18.75" spans="1:12">
      <c r="A1" s="10" t="s">
        <v>0</v>
      </c>
      <c r="B1" s="10"/>
      <c r="C1" s="10"/>
      <c r="D1" s="10"/>
      <c r="E1" s="10"/>
      <c r="F1" s="10"/>
      <c r="G1" s="10"/>
      <c r="H1" s="10"/>
      <c r="I1" s="10"/>
      <c r="J1" s="10"/>
      <c r="K1" s="10"/>
      <c r="L1" s="10"/>
    </row>
    <row r="2" s="2" customFormat="1" ht="20" customHeight="1" spans="1:12">
      <c r="A2" s="11" t="s">
        <v>1</v>
      </c>
      <c r="B2" s="11"/>
      <c r="C2" s="11"/>
      <c r="D2" s="11"/>
      <c r="E2" s="11"/>
      <c r="F2" s="11"/>
      <c r="G2" s="11"/>
      <c r="H2" s="11"/>
      <c r="I2" s="11"/>
      <c r="J2" s="11"/>
      <c r="K2" s="11"/>
      <c r="L2" s="11"/>
    </row>
    <row r="3" s="2" customFormat="1" ht="36" spans="1:12">
      <c r="A3" s="12" t="s">
        <v>2</v>
      </c>
      <c r="B3" s="12" t="s">
        <v>3</v>
      </c>
      <c r="C3" s="12" t="s">
        <v>4</v>
      </c>
      <c r="D3" s="12" t="s">
        <v>5</v>
      </c>
      <c r="E3" s="12" t="s">
        <v>6</v>
      </c>
      <c r="F3" s="12" t="s">
        <v>7</v>
      </c>
      <c r="G3" s="12" t="s">
        <v>8</v>
      </c>
      <c r="H3" s="12" t="s">
        <v>9</v>
      </c>
      <c r="I3" s="12" t="s">
        <v>10</v>
      </c>
      <c r="J3" s="12" t="s">
        <v>11</v>
      </c>
      <c r="K3" s="12" t="s">
        <v>12</v>
      </c>
      <c r="L3" s="12" t="s">
        <v>13</v>
      </c>
    </row>
    <row r="4" ht="90" spans="1:12">
      <c r="A4" s="13" t="s">
        <v>14</v>
      </c>
      <c r="B4" s="13" t="s">
        <v>15</v>
      </c>
      <c r="C4" s="13" t="s">
        <v>16</v>
      </c>
      <c r="D4" s="13">
        <v>1</v>
      </c>
      <c r="E4" s="14">
        <v>150</v>
      </c>
      <c r="F4" s="14">
        <f t="shared" ref="F4:F19" si="0">ROUND(D4*E4,2)</f>
        <v>150</v>
      </c>
      <c r="G4" s="15"/>
      <c r="H4" s="13">
        <f>TRUNC(E4*(1-$G$4/100),2)</f>
        <v>150</v>
      </c>
      <c r="I4" s="13">
        <f>H4*D4</f>
        <v>150</v>
      </c>
      <c r="J4" s="13" t="s">
        <v>17</v>
      </c>
      <c r="K4" s="13" t="s">
        <v>18</v>
      </c>
      <c r="L4" s="13" t="s">
        <v>19</v>
      </c>
    </row>
    <row r="5" s="3" customFormat="1" ht="67.5" spans="1:12">
      <c r="A5" s="13" t="s">
        <v>20</v>
      </c>
      <c r="B5" s="13" t="s">
        <v>21</v>
      </c>
      <c r="C5" s="13" t="s">
        <v>22</v>
      </c>
      <c r="D5" s="13">
        <v>15000</v>
      </c>
      <c r="E5" s="14">
        <v>0.9</v>
      </c>
      <c r="F5" s="14">
        <f t="shared" si="0"/>
        <v>13500</v>
      </c>
      <c r="G5" s="15"/>
      <c r="H5" s="13">
        <f t="shared" ref="H5:H36" si="1">TRUNC(E5*(1-$G$4/100),2)</f>
        <v>0.9</v>
      </c>
      <c r="I5" s="13">
        <f t="shared" ref="I5:I36" si="2">H5*D5</f>
        <v>13500</v>
      </c>
      <c r="J5" s="13" t="s">
        <v>23</v>
      </c>
      <c r="K5" s="13" t="s">
        <v>24</v>
      </c>
      <c r="L5" s="13" t="s">
        <v>25</v>
      </c>
    </row>
    <row r="6" s="3" customFormat="1" ht="67.5" spans="1:12">
      <c r="A6" s="13" t="s">
        <v>26</v>
      </c>
      <c r="B6" s="13" t="s">
        <v>27</v>
      </c>
      <c r="C6" s="13" t="s">
        <v>22</v>
      </c>
      <c r="D6" s="13">
        <v>200716</v>
      </c>
      <c r="E6" s="14">
        <v>0.9</v>
      </c>
      <c r="F6" s="14">
        <f t="shared" si="0"/>
        <v>180644.4</v>
      </c>
      <c r="G6" s="15"/>
      <c r="H6" s="13">
        <f t="shared" si="1"/>
        <v>0.9</v>
      </c>
      <c r="I6" s="13">
        <f t="shared" si="2"/>
        <v>180644.4</v>
      </c>
      <c r="J6" s="13" t="s">
        <v>28</v>
      </c>
      <c r="K6" s="13" t="s">
        <v>24</v>
      </c>
      <c r="L6" s="13" t="s">
        <v>25</v>
      </c>
    </row>
    <row r="7" s="3" customFormat="1" ht="67.5" spans="1:12">
      <c r="A7" s="13" t="s">
        <v>29</v>
      </c>
      <c r="B7" s="13" t="s">
        <v>30</v>
      </c>
      <c r="C7" s="13" t="s">
        <v>22</v>
      </c>
      <c r="D7" s="13">
        <v>10735</v>
      </c>
      <c r="E7" s="14">
        <v>0.9</v>
      </c>
      <c r="F7" s="14">
        <f t="shared" si="0"/>
        <v>9661.5</v>
      </c>
      <c r="G7" s="15"/>
      <c r="H7" s="13">
        <f t="shared" si="1"/>
        <v>0.9</v>
      </c>
      <c r="I7" s="13">
        <f t="shared" si="2"/>
        <v>9661.5</v>
      </c>
      <c r="J7" s="13" t="s">
        <v>28</v>
      </c>
      <c r="K7" s="13" t="s">
        <v>24</v>
      </c>
      <c r="L7" s="13" t="s">
        <v>25</v>
      </c>
    </row>
    <row r="8" s="3" customFormat="1" ht="67.5" spans="1:12">
      <c r="A8" s="13" t="s">
        <v>31</v>
      </c>
      <c r="B8" s="13" t="s">
        <v>32</v>
      </c>
      <c r="C8" s="13" t="s">
        <v>22</v>
      </c>
      <c r="D8" s="13">
        <v>192405</v>
      </c>
      <c r="E8" s="14">
        <v>0.9</v>
      </c>
      <c r="F8" s="14">
        <f t="shared" si="0"/>
        <v>173164.5</v>
      </c>
      <c r="G8" s="15"/>
      <c r="H8" s="13">
        <f t="shared" si="1"/>
        <v>0.9</v>
      </c>
      <c r="I8" s="13">
        <f t="shared" si="2"/>
        <v>173164.5</v>
      </c>
      <c r="J8" s="13" t="s">
        <v>28</v>
      </c>
      <c r="K8" s="13" t="s">
        <v>24</v>
      </c>
      <c r="L8" s="13" t="s">
        <v>25</v>
      </c>
    </row>
    <row r="9" s="3" customFormat="1" ht="67.5" spans="1:12">
      <c r="A9" s="13" t="s">
        <v>33</v>
      </c>
      <c r="B9" s="13" t="s">
        <v>34</v>
      </c>
      <c r="C9" s="13" t="s">
        <v>22</v>
      </c>
      <c r="D9" s="13">
        <v>97775</v>
      </c>
      <c r="E9" s="14">
        <v>0.9</v>
      </c>
      <c r="F9" s="14">
        <f t="shared" si="0"/>
        <v>87997.5</v>
      </c>
      <c r="G9" s="15"/>
      <c r="H9" s="13">
        <f t="shared" si="1"/>
        <v>0.9</v>
      </c>
      <c r="I9" s="13">
        <f t="shared" si="2"/>
        <v>87997.5</v>
      </c>
      <c r="J9" s="13" t="s">
        <v>28</v>
      </c>
      <c r="K9" s="13" t="s">
        <v>24</v>
      </c>
      <c r="L9" s="13" t="s">
        <v>25</v>
      </c>
    </row>
    <row r="10" s="3" customFormat="1" ht="67.5" spans="1:12">
      <c r="A10" s="13" t="s">
        <v>35</v>
      </c>
      <c r="B10" s="13" t="s">
        <v>36</v>
      </c>
      <c r="C10" s="13" t="s">
        <v>22</v>
      </c>
      <c r="D10" s="13">
        <v>405584</v>
      </c>
      <c r="E10" s="14">
        <v>0.9</v>
      </c>
      <c r="F10" s="14">
        <f t="shared" si="0"/>
        <v>365025.6</v>
      </c>
      <c r="G10" s="15"/>
      <c r="H10" s="13">
        <f t="shared" si="1"/>
        <v>0.9</v>
      </c>
      <c r="I10" s="13">
        <f t="shared" si="2"/>
        <v>365025.6</v>
      </c>
      <c r="J10" s="13" t="s">
        <v>28</v>
      </c>
      <c r="K10" s="13" t="s">
        <v>24</v>
      </c>
      <c r="L10" s="13" t="s">
        <v>25</v>
      </c>
    </row>
    <row r="11" s="3" customFormat="1" ht="67.5" spans="1:12">
      <c r="A11" s="13" t="s">
        <v>37</v>
      </c>
      <c r="B11" s="13" t="s">
        <v>38</v>
      </c>
      <c r="C11" s="13" t="s">
        <v>22</v>
      </c>
      <c r="D11" s="13">
        <v>5947</v>
      </c>
      <c r="E11" s="14">
        <v>0.9</v>
      </c>
      <c r="F11" s="14">
        <f t="shared" si="0"/>
        <v>5352.3</v>
      </c>
      <c r="G11" s="15"/>
      <c r="H11" s="13">
        <f t="shared" si="1"/>
        <v>0.9</v>
      </c>
      <c r="I11" s="13">
        <f t="shared" si="2"/>
        <v>5352.3</v>
      </c>
      <c r="J11" s="13" t="s">
        <v>28</v>
      </c>
      <c r="K11" s="13" t="s">
        <v>24</v>
      </c>
      <c r="L11" s="13" t="s">
        <v>25</v>
      </c>
    </row>
    <row r="12" s="3" customFormat="1" ht="67.5" spans="1:12">
      <c r="A12" s="13" t="s">
        <v>39</v>
      </c>
      <c r="B12" s="13" t="s">
        <v>40</v>
      </c>
      <c r="C12" s="13" t="s">
        <v>22</v>
      </c>
      <c r="D12" s="13">
        <v>126269</v>
      </c>
      <c r="E12" s="14">
        <v>0.9</v>
      </c>
      <c r="F12" s="14">
        <f t="shared" si="0"/>
        <v>113642.1</v>
      </c>
      <c r="G12" s="15"/>
      <c r="H12" s="13">
        <f t="shared" si="1"/>
        <v>0.9</v>
      </c>
      <c r="I12" s="13">
        <f t="shared" si="2"/>
        <v>113642.1</v>
      </c>
      <c r="J12" s="13" t="s">
        <v>28</v>
      </c>
      <c r="K12" s="13" t="s">
        <v>24</v>
      </c>
      <c r="L12" s="13" t="s">
        <v>25</v>
      </c>
    </row>
    <row r="13" s="3" customFormat="1" ht="67.5" spans="1:12">
      <c r="A13" s="13" t="s">
        <v>41</v>
      </c>
      <c r="B13" s="13" t="s">
        <v>42</v>
      </c>
      <c r="C13" s="13" t="s">
        <v>22</v>
      </c>
      <c r="D13" s="13">
        <v>57986</v>
      </c>
      <c r="E13" s="14">
        <v>0.9</v>
      </c>
      <c r="F13" s="14">
        <f t="shared" si="0"/>
        <v>52187.4</v>
      </c>
      <c r="G13" s="15"/>
      <c r="H13" s="13">
        <f t="shared" si="1"/>
        <v>0.9</v>
      </c>
      <c r="I13" s="13">
        <f t="shared" si="2"/>
        <v>52187.4</v>
      </c>
      <c r="J13" s="13" t="s">
        <v>28</v>
      </c>
      <c r="K13" s="13" t="s">
        <v>24</v>
      </c>
      <c r="L13" s="13" t="s">
        <v>25</v>
      </c>
    </row>
    <row r="14" s="3" customFormat="1" ht="78.75" spans="1:12">
      <c r="A14" s="13" t="s">
        <v>43</v>
      </c>
      <c r="B14" s="13" t="s">
        <v>44</v>
      </c>
      <c r="C14" s="13" t="s">
        <v>45</v>
      </c>
      <c r="D14" s="13">
        <v>530.6</v>
      </c>
      <c r="E14" s="14">
        <v>12</v>
      </c>
      <c r="F14" s="14">
        <f t="shared" si="0"/>
        <v>6367.2</v>
      </c>
      <c r="G14" s="15"/>
      <c r="H14" s="13">
        <f t="shared" si="1"/>
        <v>12</v>
      </c>
      <c r="I14" s="13">
        <f t="shared" si="2"/>
        <v>6367.2</v>
      </c>
      <c r="J14" s="13" t="s">
        <v>46</v>
      </c>
      <c r="K14" s="13" t="s">
        <v>47</v>
      </c>
      <c r="L14" s="13" t="s">
        <v>48</v>
      </c>
    </row>
    <row r="15" s="2" customFormat="1" ht="78.75" spans="1:12">
      <c r="A15" s="13" t="s">
        <v>49</v>
      </c>
      <c r="B15" s="13" t="s">
        <v>50</v>
      </c>
      <c r="C15" s="13" t="s">
        <v>45</v>
      </c>
      <c r="D15" s="13">
        <v>431.2</v>
      </c>
      <c r="E15" s="14">
        <v>22</v>
      </c>
      <c r="F15" s="14">
        <f t="shared" si="0"/>
        <v>9486.4</v>
      </c>
      <c r="G15" s="15"/>
      <c r="H15" s="13">
        <f t="shared" si="1"/>
        <v>22</v>
      </c>
      <c r="I15" s="13">
        <f t="shared" si="2"/>
        <v>9486.4</v>
      </c>
      <c r="J15" s="13" t="s">
        <v>46</v>
      </c>
      <c r="K15" s="13" t="s">
        <v>47</v>
      </c>
      <c r="L15" s="13" t="s">
        <v>48</v>
      </c>
    </row>
    <row r="16" s="4" customFormat="1" ht="101.25" spans="1:12">
      <c r="A16" s="13" t="s">
        <v>51</v>
      </c>
      <c r="B16" s="13" t="s">
        <v>52</v>
      </c>
      <c r="C16" s="13" t="s">
        <v>45</v>
      </c>
      <c r="D16" s="13">
        <v>1050.74</v>
      </c>
      <c r="E16" s="14">
        <v>450</v>
      </c>
      <c r="F16" s="14">
        <f t="shared" si="0"/>
        <v>472833</v>
      </c>
      <c r="G16" s="15"/>
      <c r="H16" s="13">
        <f t="shared" si="1"/>
        <v>450</v>
      </c>
      <c r="I16" s="13">
        <f t="shared" si="2"/>
        <v>472833</v>
      </c>
      <c r="J16" s="13" t="s">
        <v>53</v>
      </c>
      <c r="K16" s="13" t="s">
        <v>54</v>
      </c>
      <c r="L16" s="13" t="s">
        <v>55</v>
      </c>
    </row>
    <row r="17" s="4" customFormat="1" ht="101.25" spans="1:12">
      <c r="A17" s="13" t="s">
        <v>56</v>
      </c>
      <c r="B17" s="13" t="s">
        <v>57</v>
      </c>
      <c r="C17" s="13" t="s">
        <v>45</v>
      </c>
      <c r="D17" s="13">
        <v>521.3</v>
      </c>
      <c r="E17" s="14">
        <v>380</v>
      </c>
      <c r="F17" s="14">
        <f t="shared" si="0"/>
        <v>198094</v>
      </c>
      <c r="G17" s="15"/>
      <c r="H17" s="13">
        <f t="shared" si="1"/>
        <v>380</v>
      </c>
      <c r="I17" s="13">
        <f t="shared" si="2"/>
        <v>198094</v>
      </c>
      <c r="J17" s="13" t="s">
        <v>58</v>
      </c>
      <c r="K17" s="13" t="s">
        <v>54</v>
      </c>
      <c r="L17" s="13" t="s">
        <v>59</v>
      </c>
    </row>
    <row r="18" s="4" customFormat="1" ht="33.75" spans="1:12">
      <c r="A18" s="13" t="s">
        <v>60</v>
      </c>
      <c r="B18" s="13" t="s">
        <v>61</v>
      </c>
      <c r="C18" s="13" t="s">
        <v>62</v>
      </c>
      <c r="D18" s="13">
        <v>1</v>
      </c>
      <c r="E18" s="14">
        <v>32000</v>
      </c>
      <c r="F18" s="14">
        <f t="shared" si="0"/>
        <v>32000</v>
      </c>
      <c r="G18" s="15"/>
      <c r="H18" s="13">
        <f t="shared" si="1"/>
        <v>32000</v>
      </c>
      <c r="I18" s="13">
        <f t="shared" si="2"/>
        <v>32000</v>
      </c>
      <c r="J18" s="13" t="s">
        <v>63</v>
      </c>
      <c r="K18" s="13" t="s">
        <v>64</v>
      </c>
      <c r="L18" s="13" t="s">
        <v>65</v>
      </c>
    </row>
    <row r="19" s="4" customFormat="1" ht="33.75" spans="1:12">
      <c r="A19" s="13" t="s">
        <v>60</v>
      </c>
      <c r="B19" s="13" t="s">
        <v>66</v>
      </c>
      <c r="C19" s="13" t="s">
        <v>62</v>
      </c>
      <c r="D19" s="13">
        <v>1</v>
      </c>
      <c r="E19" s="14">
        <v>7000</v>
      </c>
      <c r="F19" s="14">
        <f t="shared" si="0"/>
        <v>7000</v>
      </c>
      <c r="G19" s="15"/>
      <c r="H19" s="13">
        <f t="shared" si="1"/>
        <v>7000</v>
      </c>
      <c r="I19" s="13">
        <f t="shared" si="2"/>
        <v>7000</v>
      </c>
      <c r="J19" s="13" t="s">
        <v>67</v>
      </c>
      <c r="K19" s="13" t="s">
        <v>68</v>
      </c>
      <c r="L19" s="13" t="s">
        <v>65</v>
      </c>
    </row>
    <row r="20" s="4" customFormat="1" ht="90" spans="1:12">
      <c r="A20" s="13" t="s">
        <v>69</v>
      </c>
      <c r="B20" s="13" t="s">
        <v>70</v>
      </c>
      <c r="C20" s="13" t="s">
        <v>45</v>
      </c>
      <c r="D20" s="13">
        <f>342.86*0.5</f>
        <v>171.43</v>
      </c>
      <c r="E20" s="14">
        <v>650</v>
      </c>
      <c r="F20" s="14">
        <f t="shared" ref="F20:F31" si="3">ROUND(D20*E20,2)</f>
        <v>111429.5</v>
      </c>
      <c r="G20" s="15"/>
      <c r="H20" s="13">
        <f t="shared" si="1"/>
        <v>650</v>
      </c>
      <c r="I20" s="13">
        <f t="shared" si="2"/>
        <v>111429.5</v>
      </c>
      <c r="J20" s="13" t="s">
        <v>71</v>
      </c>
      <c r="K20" s="13" t="s">
        <v>54</v>
      </c>
      <c r="L20" s="13" t="s">
        <v>72</v>
      </c>
    </row>
    <row r="21" s="4" customFormat="1" ht="135" spans="1:12">
      <c r="A21" s="13" t="s">
        <v>73</v>
      </c>
      <c r="B21" s="13" t="s">
        <v>74</v>
      </c>
      <c r="C21" s="13" t="s">
        <v>45</v>
      </c>
      <c r="D21" s="13">
        <f>342.86*0.5</f>
        <v>171.43</v>
      </c>
      <c r="E21" s="14">
        <v>320</v>
      </c>
      <c r="F21" s="14">
        <f t="shared" si="3"/>
        <v>54857.6</v>
      </c>
      <c r="G21" s="15"/>
      <c r="H21" s="13">
        <f t="shared" si="1"/>
        <v>320</v>
      </c>
      <c r="I21" s="13">
        <f t="shared" si="2"/>
        <v>54857.6</v>
      </c>
      <c r="J21" s="13" t="s">
        <v>75</v>
      </c>
      <c r="K21" s="13" t="s">
        <v>76</v>
      </c>
      <c r="L21" s="13" t="s">
        <v>77</v>
      </c>
    </row>
    <row r="22" s="4" customFormat="1" ht="56.25" spans="1:12">
      <c r="A22" s="13" t="s">
        <v>78</v>
      </c>
      <c r="B22" s="13" t="s">
        <v>79</v>
      </c>
      <c r="C22" s="13" t="s">
        <v>80</v>
      </c>
      <c r="D22" s="13">
        <v>50.6666666666667</v>
      </c>
      <c r="E22" s="13">
        <v>100</v>
      </c>
      <c r="F22" s="13">
        <f t="shared" si="3"/>
        <v>5066.67</v>
      </c>
      <c r="G22" s="15"/>
      <c r="H22" s="13">
        <f t="shared" si="1"/>
        <v>100</v>
      </c>
      <c r="I22" s="13">
        <f t="shared" si="2"/>
        <v>5066.66666666667</v>
      </c>
      <c r="J22" s="13" t="s">
        <v>81</v>
      </c>
      <c r="K22" s="13" t="s">
        <v>82</v>
      </c>
      <c r="L22" s="13" t="s">
        <v>83</v>
      </c>
    </row>
    <row r="23" ht="101.25" spans="1:12">
      <c r="A23" s="13" t="s">
        <v>84</v>
      </c>
      <c r="B23" s="13" t="s">
        <v>85</v>
      </c>
      <c r="C23" s="13" t="s">
        <v>45</v>
      </c>
      <c r="D23" s="13">
        <v>782.8</v>
      </c>
      <c r="E23" s="14">
        <v>100</v>
      </c>
      <c r="F23" s="14">
        <f t="shared" si="3"/>
        <v>78280</v>
      </c>
      <c r="G23" s="15"/>
      <c r="H23" s="13">
        <f t="shared" si="1"/>
        <v>100</v>
      </c>
      <c r="I23" s="13">
        <f t="shared" si="2"/>
        <v>78280</v>
      </c>
      <c r="J23" s="13" t="s">
        <v>86</v>
      </c>
      <c r="K23" s="13" t="s">
        <v>87</v>
      </c>
      <c r="L23" s="13" t="s">
        <v>88</v>
      </c>
    </row>
    <row r="24" ht="101.25" spans="1:12">
      <c r="A24" s="13" t="s">
        <v>89</v>
      </c>
      <c r="B24" s="13" t="s">
        <v>90</v>
      </c>
      <c r="C24" s="13" t="s">
        <v>45</v>
      </c>
      <c r="D24" s="13">
        <v>98.96</v>
      </c>
      <c r="E24" s="14">
        <v>200</v>
      </c>
      <c r="F24" s="14">
        <f t="shared" si="3"/>
        <v>19792</v>
      </c>
      <c r="G24" s="15"/>
      <c r="H24" s="13">
        <f t="shared" si="1"/>
        <v>200</v>
      </c>
      <c r="I24" s="13">
        <f t="shared" si="2"/>
        <v>19792</v>
      </c>
      <c r="J24" s="13" t="s">
        <v>86</v>
      </c>
      <c r="K24" s="13" t="s">
        <v>91</v>
      </c>
      <c r="L24" s="13" t="s">
        <v>88</v>
      </c>
    </row>
    <row r="25" s="3" customFormat="1" ht="101.25" spans="1:12">
      <c r="A25" s="13" t="s">
        <v>92</v>
      </c>
      <c r="B25" s="13" t="s">
        <v>93</v>
      </c>
      <c r="C25" s="13" t="s">
        <v>45</v>
      </c>
      <c r="D25" s="13">
        <v>41.051</v>
      </c>
      <c r="E25" s="14">
        <v>80</v>
      </c>
      <c r="F25" s="14">
        <f t="shared" si="3"/>
        <v>3284.08</v>
      </c>
      <c r="G25" s="15"/>
      <c r="H25" s="13">
        <f t="shared" si="1"/>
        <v>80</v>
      </c>
      <c r="I25" s="13">
        <f t="shared" si="2"/>
        <v>3284.08</v>
      </c>
      <c r="J25" s="13" t="s">
        <v>86</v>
      </c>
      <c r="K25" s="13" t="s">
        <v>94</v>
      </c>
      <c r="L25" s="13" t="s">
        <v>95</v>
      </c>
    </row>
    <row r="26" ht="90" spans="1:12">
      <c r="A26" s="13" t="s">
        <v>96</v>
      </c>
      <c r="B26" s="13" t="s">
        <v>97</v>
      </c>
      <c r="C26" s="13" t="s">
        <v>45</v>
      </c>
      <c r="D26" s="13">
        <v>97.6</v>
      </c>
      <c r="E26" s="14">
        <v>120</v>
      </c>
      <c r="F26" s="14">
        <f t="shared" si="3"/>
        <v>11712</v>
      </c>
      <c r="G26" s="15"/>
      <c r="H26" s="13">
        <f t="shared" si="1"/>
        <v>120</v>
      </c>
      <c r="I26" s="13">
        <f t="shared" si="2"/>
        <v>11712</v>
      </c>
      <c r="J26" s="13" t="s">
        <v>86</v>
      </c>
      <c r="K26" s="13" t="s">
        <v>91</v>
      </c>
      <c r="L26" s="13" t="s">
        <v>98</v>
      </c>
    </row>
    <row r="27" ht="90" spans="1:12">
      <c r="A27" s="13" t="s">
        <v>99</v>
      </c>
      <c r="B27" s="13" t="s">
        <v>100</v>
      </c>
      <c r="C27" s="13" t="s">
        <v>45</v>
      </c>
      <c r="D27" s="13">
        <v>1001.86</v>
      </c>
      <c r="E27" s="14">
        <v>130</v>
      </c>
      <c r="F27" s="14">
        <f t="shared" si="3"/>
        <v>130241.8</v>
      </c>
      <c r="G27" s="15"/>
      <c r="H27" s="13">
        <f t="shared" si="1"/>
        <v>130</v>
      </c>
      <c r="I27" s="13">
        <f t="shared" si="2"/>
        <v>130241.8</v>
      </c>
      <c r="J27" s="13" t="s">
        <v>86</v>
      </c>
      <c r="K27" s="13" t="s">
        <v>101</v>
      </c>
      <c r="L27" s="13" t="s">
        <v>102</v>
      </c>
    </row>
    <row r="28" ht="101.25" spans="1:12">
      <c r="A28" s="13" t="s">
        <v>103</v>
      </c>
      <c r="B28" s="13" t="s">
        <v>104</v>
      </c>
      <c r="C28" s="13" t="s">
        <v>45</v>
      </c>
      <c r="D28" s="13">
        <v>1117.52</v>
      </c>
      <c r="E28" s="14">
        <v>230</v>
      </c>
      <c r="F28" s="14">
        <f t="shared" si="3"/>
        <v>257029.6</v>
      </c>
      <c r="G28" s="15"/>
      <c r="H28" s="13">
        <f t="shared" si="1"/>
        <v>230</v>
      </c>
      <c r="I28" s="13">
        <f t="shared" si="2"/>
        <v>257029.6</v>
      </c>
      <c r="J28" s="13" t="s">
        <v>105</v>
      </c>
      <c r="K28" s="13" t="s">
        <v>91</v>
      </c>
      <c r="L28" s="13" t="s">
        <v>106</v>
      </c>
    </row>
    <row r="29" ht="101.25" spans="1:12">
      <c r="A29" s="13" t="s">
        <v>107</v>
      </c>
      <c r="B29" s="13" t="s">
        <v>108</v>
      </c>
      <c r="C29" s="13" t="s">
        <v>45</v>
      </c>
      <c r="D29" s="13">
        <v>351.62</v>
      </c>
      <c r="E29" s="14">
        <v>230</v>
      </c>
      <c r="F29" s="14">
        <f t="shared" si="3"/>
        <v>80872.6</v>
      </c>
      <c r="G29" s="15"/>
      <c r="H29" s="13">
        <f t="shared" si="1"/>
        <v>230</v>
      </c>
      <c r="I29" s="13">
        <f t="shared" si="2"/>
        <v>80872.6</v>
      </c>
      <c r="J29" s="13" t="s">
        <v>86</v>
      </c>
      <c r="K29" s="13" t="s">
        <v>91</v>
      </c>
      <c r="L29" s="13" t="s">
        <v>106</v>
      </c>
    </row>
    <row r="30" ht="101.25" spans="1:12">
      <c r="A30" s="13" t="s">
        <v>109</v>
      </c>
      <c r="B30" s="13" t="s">
        <v>110</v>
      </c>
      <c r="C30" s="13" t="s">
        <v>45</v>
      </c>
      <c r="D30" s="13">
        <v>31.8</v>
      </c>
      <c r="E30" s="14">
        <v>230</v>
      </c>
      <c r="F30" s="14">
        <f t="shared" si="3"/>
        <v>7314</v>
      </c>
      <c r="G30" s="15"/>
      <c r="H30" s="13">
        <f t="shared" si="1"/>
        <v>230</v>
      </c>
      <c r="I30" s="13">
        <f t="shared" si="2"/>
        <v>7314</v>
      </c>
      <c r="J30" s="13" t="s">
        <v>86</v>
      </c>
      <c r="K30" s="13" t="s">
        <v>91</v>
      </c>
      <c r="L30" s="13" t="s">
        <v>106</v>
      </c>
    </row>
    <row r="31" ht="101.25" spans="1:12">
      <c r="A31" s="13" t="s">
        <v>111</v>
      </c>
      <c r="B31" s="13" t="s">
        <v>112</v>
      </c>
      <c r="C31" s="13" t="s">
        <v>45</v>
      </c>
      <c r="D31" s="13">
        <v>64.92</v>
      </c>
      <c r="E31" s="14">
        <v>230</v>
      </c>
      <c r="F31" s="14">
        <f t="shared" si="3"/>
        <v>14931.6</v>
      </c>
      <c r="G31" s="15"/>
      <c r="H31" s="13">
        <f t="shared" si="1"/>
        <v>230</v>
      </c>
      <c r="I31" s="13">
        <f t="shared" si="2"/>
        <v>14931.6</v>
      </c>
      <c r="J31" s="13" t="s">
        <v>86</v>
      </c>
      <c r="K31" s="13" t="s">
        <v>91</v>
      </c>
      <c r="L31" s="13" t="s">
        <v>106</v>
      </c>
    </row>
    <row r="32" s="3" customFormat="1" ht="101.25" spans="1:12">
      <c r="A32" s="13" t="s">
        <v>113</v>
      </c>
      <c r="B32" s="13" t="s">
        <v>114</v>
      </c>
      <c r="C32" s="16" t="s">
        <v>45</v>
      </c>
      <c r="D32" s="13">
        <v>169.6</v>
      </c>
      <c r="E32" s="16">
        <v>380</v>
      </c>
      <c r="F32" s="13">
        <f t="shared" ref="F32:F48" si="4">ROUND(D32*E32,2)</f>
        <v>64448</v>
      </c>
      <c r="G32" s="15"/>
      <c r="H32" s="13">
        <f t="shared" si="1"/>
        <v>380</v>
      </c>
      <c r="I32" s="13">
        <f t="shared" si="2"/>
        <v>64448</v>
      </c>
      <c r="J32" s="13" t="s">
        <v>86</v>
      </c>
      <c r="K32" s="13" t="s">
        <v>115</v>
      </c>
      <c r="L32" s="13" t="s">
        <v>106</v>
      </c>
    </row>
    <row r="33" s="3" customFormat="1" ht="101.25" spans="1:12">
      <c r="A33" s="13" t="s">
        <v>116</v>
      </c>
      <c r="B33" s="13" t="s">
        <v>117</v>
      </c>
      <c r="C33" s="16" t="s">
        <v>45</v>
      </c>
      <c r="D33" s="13">
        <v>153.4</v>
      </c>
      <c r="E33" s="16">
        <v>300</v>
      </c>
      <c r="F33" s="13">
        <f t="shared" si="4"/>
        <v>46020</v>
      </c>
      <c r="G33" s="15"/>
      <c r="H33" s="13">
        <f t="shared" si="1"/>
        <v>300</v>
      </c>
      <c r="I33" s="13">
        <f t="shared" si="2"/>
        <v>46020</v>
      </c>
      <c r="J33" s="13" t="s">
        <v>86</v>
      </c>
      <c r="K33" s="13" t="s">
        <v>115</v>
      </c>
      <c r="L33" s="13" t="s">
        <v>106</v>
      </c>
    </row>
    <row r="34" ht="101.25" spans="1:12">
      <c r="A34" s="13" t="s">
        <v>118</v>
      </c>
      <c r="B34" s="13" t="s">
        <v>119</v>
      </c>
      <c r="C34" s="13" t="s">
        <v>45</v>
      </c>
      <c r="D34" s="13">
        <v>9.648</v>
      </c>
      <c r="E34" s="14">
        <v>500</v>
      </c>
      <c r="F34" s="14">
        <f t="shared" si="4"/>
        <v>4824</v>
      </c>
      <c r="G34" s="15"/>
      <c r="H34" s="13">
        <f t="shared" si="1"/>
        <v>500</v>
      </c>
      <c r="I34" s="13">
        <f t="shared" si="2"/>
        <v>4824</v>
      </c>
      <c r="J34" s="13" t="s">
        <v>86</v>
      </c>
      <c r="K34" s="13" t="s">
        <v>115</v>
      </c>
      <c r="L34" s="13" t="s">
        <v>106</v>
      </c>
    </row>
    <row r="35" ht="101.25" spans="1:12">
      <c r="A35" s="13" t="s">
        <v>120</v>
      </c>
      <c r="B35" s="13" t="s">
        <v>121</v>
      </c>
      <c r="C35" s="13" t="s">
        <v>45</v>
      </c>
      <c r="D35" s="13">
        <v>0.44</v>
      </c>
      <c r="E35" s="14">
        <v>500</v>
      </c>
      <c r="F35" s="14">
        <f t="shared" si="4"/>
        <v>220</v>
      </c>
      <c r="G35" s="15"/>
      <c r="H35" s="13">
        <f t="shared" si="1"/>
        <v>500</v>
      </c>
      <c r="I35" s="13">
        <f t="shared" si="2"/>
        <v>220</v>
      </c>
      <c r="J35" s="13" t="s">
        <v>86</v>
      </c>
      <c r="K35" s="13" t="s">
        <v>115</v>
      </c>
      <c r="L35" s="13" t="s">
        <v>106</v>
      </c>
    </row>
    <row r="36" ht="101.25" spans="1:12">
      <c r="A36" s="13" t="s">
        <v>122</v>
      </c>
      <c r="B36" s="13" t="s">
        <v>123</v>
      </c>
      <c r="C36" s="13" t="s">
        <v>45</v>
      </c>
      <c r="D36" s="13">
        <v>99.59</v>
      </c>
      <c r="E36" s="14">
        <v>100</v>
      </c>
      <c r="F36" s="14">
        <f t="shared" si="4"/>
        <v>9959</v>
      </c>
      <c r="G36" s="15"/>
      <c r="H36" s="13">
        <f t="shared" si="1"/>
        <v>100</v>
      </c>
      <c r="I36" s="13">
        <f t="shared" si="2"/>
        <v>9959</v>
      </c>
      <c r="J36" s="13" t="s">
        <v>86</v>
      </c>
      <c r="K36" s="13" t="s">
        <v>115</v>
      </c>
      <c r="L36" s="13" t="s">
        <v>106</v>
      </c>
    </row>
    <row r="37" ht="101.25" spans="1:12">
      <c r="A37" s="13" t="s">
        <v>124</v>
      </c>
      <c r="B37" s="13" t="s">
        <v>125</v>
      </c>
      <c r="C37" s="13" t="s">
        <v>45</v>
      </c>
      <c r="D37" s="13">
        <v>342.26</v>
      </c>
      <c r="E37" s="14">
        <v>350</v>
      </c>
      <c r="F37" s="14">
        <f t="shared" si="4"/>
        <v>119791</v>
      </c>
      <c r="G37" s="15"/>
      <c r="H37" s="13">
        <f t="shared" ref="H37:H61" si="5">TRUNC(E37*(1-$G$4/100),2)</f>
        <v>350</v>
      </c>
      <c r="I37" s="13">
        <f t="shared" ref="I37:I61" si="6">H37*D37</f>
        <v>119791</v>
      </c>
      <c r="J37" s="13" t="s">
        <v>86</v>
      </c>
      <c r="K37" s="13" t="s">
        <v>115</v>
      </c>
      <c r="L37" s="13" t="s">
        <v>106</v>
      </c>
    </row>
    <row r="38" ht="101.25" spans="1:12">
      <c r="A38" s="13" t="s">
        <v>126</v>
      </c>
      <c r="B38" s="13" t="s">
        <v>127</v>
      </c>
      <c r="C38" s="13" t="s">
        <v>45</v>
      </c>
      <c r="D38" s="13">
        <v>21.45</v>
      </c>
      <c r="E38" s="14">
        <v>350</v>
      </c>
      <c r="F38" s="14">
        <f t="shared" si="4"/>
        <v>7507.5</v>
      </c>
      <c r="G38" s="15"/>
      <c r="H38" s="13">
        <f t="shared" si="5"/>
        <v>350</v>
      </c>
      <c r="I38" s="13">
        <f t="shared" si="6"/>
        <v>7507.5</v>
      </c>
      <c r="J38" s="13" t="s">
        <v>86</v>
      </c>
      <c r="K38" s="13" t="s">
        <v>115</v>
      </c>
      <c r="L38" s="13" t="s">
        <v>106</v>
      </c>
    </row>
    <row r="39" s="3" customFormat="1" ht="78.75" spans="1:12">
      <c r="A39" s="13" t="s">
        <v>128</v>
      </c>
      <c r="B39" s="13" t="s">
        <v>129</v>
      </c>
      <c r="C39" s="13" t="s">
        <v>22</v>
      </c>
      <c r="D39" s="13">
        <v>63783</v>
      </c>
      <c r="E39" s="14">
        <v>1.1</v>
      </c>
      <c r="F39" s="14">
        <f t="shared" si="4"/>
        <v>70161.3</v>
      </c>
      <c r="G39" s="15"/>
      <c r="H39" s="13">
        <f t="shared" si="5"/>
        <v>1.1</v>
      </c>
      <c r="I39" s="13">
        <f t="shared" si="6"/>
        <v>70161.3</v>
      </c>
      <c r="J39" s="13" t="s">
        <v>130</v>
      </c>
      <c r="K39" s="13" t="s">
        <v>131</v>
      </c>
      <c r="L39" s="13" t="s">
        <v>132</v>
      </c>
    </row>
    <row r="40" s="5" customFormat="1" ht="101.25" spans="1:12">
      <c r="A40" s="13" t="s">
        <v>133</v>
      </c>
      <c r="B40" s="13" t="s">
        <v>134</v>
      </c>
      <c r="C40" s="13" t="s">
        <v>45</v>
      </c>
      <c r="D40" s="13">
        <v>1951.9</v>
      </c>
      <c r="E40" s="14">
        <v>246</v>
      </c>
      <c r="F40" s="14">
        <f t="shared" si="4"/>
        <v>480167.4</v>
      </c>
      <c r="G40" s="15"/>
      <c r="H40" s="13">
        <f t="shared" si="5"/>
        <v>246</v>
      </c>
      <c r="I40" s="13">
        <f t="shared" si="6"/>
        <v>480167.4</v>
      </c>
      <c r="J40" s="13" t="s">
        <v>135</v>
      </c>
      <c r="K40" s="13" t="s">
        <v>136</v>
      </c>
      <c r="L40" s="13" t="s">
        <v>137</v>
      </c>
    </row>
    <row r="41" ht="56.25" spans="1:12">
      <c r="A41" s="13" t="s">
        <v>138</v>
      </c>
      <c r="B41" s="13" t="s">
        <v>139</v>
      </c>
      <c r="C41" s="13" t="s">
        <v>45</v>
      </c>
      <c r="D41" s="13">
        <v>94.5</v>
      </c>
      <c r="E41" s="14">
        <v>150</v>
      </c>
      <c r="F41" s="14">
        <f t="shared" si="4"/>
        <v>14175</v>
      </c>
      <c r="G41" s="15"/>
      <c r="H41" s="13">
        <f t="shared" si="5"/>
        <v>150</v>
      </c>
      <c r="I41" s="13">
        <f t="shared" si="6"/>
        <v>14175</v>
      </c>
      <c r="J41" s="13" t="s">
        <v>140</v>
      </c>
      <c r="K41" s="13" t="s">
        <v>141</v>
      </c>
      <c r="L41" s="13" t="s">
        <v>142</v>
      </c>
    </row>
    <row r="42" ht="101.25" spans="1:12">
      <c r="A42" s="13" t="s">
        <v>143</v>
      </c>
      <c r="B42" s="13" t="s">
        <v>144</v>
      </c>
      <c r="C42" s="13" t="s">
        <v>45</v>
      </c>
      <c r="D42" s="13">
        <v>341.856</v>
      </c>
      <c r="E42" s="14">
        <v>150</v>
      </c>
      <c r="F42" s="14">
        <f t="shared" si="4"/>
        <v>51278.4</v>
      </c>
      <c r="G42" s="15"/>
      <c r="H42" s="13">
        <f t="shared" si="5"/>
        <v>150</v>
      </c>
      <c r="I42" s="13">
        <f t="shared" si="6"/>
        <v>51278.4</v>
      </c>
      <c r="J42" s="13" t="s">
        <v>86</v>
      </c>
      <c r="K42" s="13" t="s">
        <v>115</v>
      </c>
      <c r="L42" s="13" t="s">
        <v>145</v>
      </c>
    </row>
    <row r="43" ht="33.75" spans="1:12">
      <c r="A43" s="13" t="s">
        <v>146</v>
      </c>
      <c r="B43" s="13" t="s">
        <v>147</v>
      </c>
      <c r="C43" s="13" t="s">
        <v>148</v>
      </c>
      <c r="D43" s="13">
        <v>8532</v>
      </c>
      <c r="E43" s="14">
        <v>4.5</v>
      </c>
      <c r="F43" s="14">
        <f t="shared" si="4"/>
        <v>38394</v>
      </c>
      <c r="G43" s="15"/>
      <c r="H43" s="13">
        <f t="shared" si="5"/>
        <v>4.5</v>
      </c>
      <c r="I43" s="13">
        <f t="shared" si="6"/>
        <v>38394</v>
      </c>
      <c r="J43" s="13" t="s">
        <v>149</v>
      </c>
      <c r="K43" s="13" t="s">
        <v>150</v>
      </c>
      <c r="L43" s="13" t="s">
        <v>151</v>
      </c>
    </row>
    <row r="44" ht="90" spans="1:12">
      <c r="A44" s="13" t="s">
        <v>152</v>
      </c>
      <c r="B44" s="13" t="s">
        <v>153</v>
      </c>
      <c r="C44" s="13" t="s">
        <v>22</v>
      </c>
      <c r="D44" s="13">
        <v>3185</v>
      </c>
      <c r="E44" s="14">
        <v>0.8</v>
      </c>
      <c r="F44" s="14">
        <f t="shared" si="4"/>
        <v>2548</v>
      </c>
      <c r="G44" s="15"/>
      <c r="H44" s="13">
        <f t="shared" si="5"/>
        <v>0.8</v>
      </c>
      <c r="I44" s="13">
        <f t="shared" si="6"/>
        <v>2548</v>
      </c>
      <c r="J44" s="13" t="s">
        <v>154</v>
      </c>
      <c r="K44" s="13" t="s">
        <v>155</v>
      </c>
      <c r="L44" s="13" t="s">
        <v>156</v>
      </c>
    </row>
    <row r="45" ht="90" spans="1:12">
      <c r="A45" s="13" t="s">
        <v>157</v>
      </c>
      <c r="B45" s="13" t="s">
        <v>158</v>
      </c>
      <c r="C45" s="13" t="s">
        <v>80</v>
      </c>
      <c r="D45" s="13">
        <v>229.8</v>
      </c>
      <c r="E45" s="14">
        <v>30</v>
      </c>
      <c r="F45" s="14">
        <f t="shared" si="4"/>
        <v>6894</v>
      </c>
      <c r="G45" s="15"/>
      <c r="H45" s="13">
        <f t="shared" si="5"/>
        <v>30</v>
      </c>
      <c r="I45" s="13">
        <f t="shared" si="6"/>
        <v>6894</v>
      </c>
      <c r="J45" s="13" t="s">
        <v>154</v>
      </c>
      <c r="K45" s="13" t="s">
        <v>155</v>
      </c>
      <c r="L45" s="13" t="s">
        <v>156</v>
      </c>
    </row>
    <row r="46" ht="90" spans="1:12">
      <c r="A46" s="13" t="s">
        <v>159</v>
      </c>
      <c r="B46" s="13" t="s">
        <v>160</v>
      </c>
      <c r="C46" s="13" t="s">
        <v>80</v>
      </c>
      <c r="D46" s="13">
        <v>28.25</v>
      </c>
      <c r="E46" s="13">
        <v>30</v>
      </c>
      <c r="F46" s="13">
        <f t="shared" si="4"/>
        <v>847.5</v>
      </c>
      <c r="G46" s="15"/>
      <c r="H46" s="13">
        <f t="shared" si="5"/>
        <v>30</v>
      </c>
      <c r="I46" s="13">
        <f t="shared" si="6"/>
        <v>847.5</v>
      </c>
      <c r="J46" s="13" t="s">
        <v>154</v>
      </c>
      <c r="K46" s="13" t="s">
        <v>155</v>
      </c>
      <c r="L46" s="13" t="s">
        <v>156</v>
      </c>
    </row>
    <row r="47" ht="45" spans="1:12">
      <c r="A47" s="13" t="s">
        <v>161</v>
      </c>
      <c r="B47" s="13" t="s">
        <v>162</v>
      </c>
      <c r="C47" s="13" t="s">
        <v>163</v>
      </c>
      <c r="D47" s="13">
        <v>32</v>
      </c>
      <c r="E47" s="13">
        <v>100</v>
      </c>
      <c r="F47" s="13">
        <f t="shared" si="4"/>
        <v>3200</v>
      </c>
      <c r="G47" s="15"/>
      <c r="H47" s="13">
        <f t="shared" si="5"/>
        <v>100</v>
      </c>
      <c r="I47" s="13">
        <f t="shared" si="6"/>
        <v>3200</v>
      </c>
      <c r="J47" s="13" t="s">
        <v>154</v>
      </c>
      <c r="K47" s="13" t="s">
        <v>164</v>
      </c>
      <c r="L47" s="13" t="s">
        <v>165</v>
      </c>
    </row>
    <row r="48" ht="45" spans="1:12">
      <c r="A48" s="13" t="s">
        <v>166</v>
      </c>
      <c r="B48" s="13" t="s">
        <v>167</v>
      </c>
      <c r="C48" s="13" t="s">
        <v>163</v>
      </c>
      <c r="D48" s="13">
        <v>40</v>
      </c>
      <c r="E48" s="13">
        <v>100</v>
      </c>
      <c r="F48" s="13">
        <f t="shared" si="4"/>
        <v>4000</v>
      </c>
      <c r="G48" s="15"/>
      <c r="H48" s="13">
        <f t="shared" si="5"/>
        <v>100</v>
      </c>
      <c r="I48" s="13">
        <f t="shared" si="6"/>
        <v>4000</v>
      </c>
      <c r="J48" s="13" t="s">
        <v>154</v>
      </c>
      <c r="K48" s="13" t="s">
        <v>164</v>
      </c>
      <c r="L48" s="13" t="s">
        <v>165</v>
      </c>
    </row>
    <row r="49" ht="67.5" spans="1:12">
      <c r="A49" s="13" t="s">
        <v>168</v>
      </c>
      <c r="B49" s="13" t="s">
        <v>169</v>
      </c>
      <c r="C49" s="13" t="s">
        <v>80</v>
      </c>
      <c r="D49" s="13">
        <v>16</v>
      </c>
      <c r="E49" s="13">
        <v>450</v>
      </c>
      <c r="F49" s="13">
        <f t="shared" ref="F49:F61" si="7">ROUND(D49*E49,2)</f>
        <v>7200</v>
      </c>
      <c r="G49" s="15"/>
      <c r="H49" s="13">
        <f t="shared" si="5"/>
        <v>450</v>
      </c>
      <c r="I49" s="13">
        <f t="shared" si="6"/>
        <v>7200</v>
      </c>
      <c r="J49" s="13" t="s">
        <v>154</v>
      </c>
      <c r="K49" s="13" t="s">
        <v>170</v>
      </c>
      <c r="L49" s="13" t="s">
        <v>171</v>
      </c>
    </row>
    <row r="50" ht="67.5" spans="1:12">
      <c r="A50" s="13" t="s">
        <v>172</v>
      </c>
      <c r="B50" s="13" t="s">
        <v>173</v>
      </c>
      <c r="C50" s="13" t="s">
        <v>80</v>
      </c>
      <c r="D50" s="13">
        <v>33.2</v>
      </c>
      <c r="E50" s="13">
        <v>150</v>
      </c>
      <c r="F50" s="13">
        <f t="shared" si="7"/>
        <v>4980</v>
      </c>
      <c r="G50" s="15"/>
      <c r="H50" s="13">
        <f t="shared" si="5"/>
        <v>150</v>
      </c>
      <c r="I50" s="13">
        <f t="shared" si="6"/>
        <v>4980</v>
      </c>
      <c r="J50" s="13" t="s">
        <v>154</v>
      </c>
      <c r="K50" s="13" t="s">
        <v>170</v>
      </c>
      <c r="L50" s="13" t="s">
        <v>171</v>
      </c>
    </row>
    <row r="51" s="3" customFormat="1" ht="56.25" spans="1:12">
      <c r="A51" s="13" t="s">
        <v>174</v>
      </c>
      <c r="B51" s="13" t="s">
        <v>175</v>
      </c>
      <c r="C51" s="13" t="s">
        <v>80</v>
      </c>
      <c r="D51" s="13">
        <v>120</v>
      </c>
      <c r="E51" s="13">
        <v>30</v>
      </c>
      <c r="F51" s="13">
        <f t="shared" si="7"/>
        <v>3600</v>
      </c>
      <c r="G51" s="15"/>
      <c r="H51" s="13">
        <f t="shared" si="5"/>
        <v>30</v>
      </c>
      <c r="I51" s="13">
        <f t="shared" si="6"/>
        <v>3600</v>
      </c>
      <c r="J51" s="13" t="s">
        <v>176</v>
      </c>
      <c r="K51" s="13" t="s">
        <v>177</v>
      </c>
      <c r="L51" s="13" t="s">
        <v>178</v>
      </c>
    </row>
    <row r="52" s="3" customFormat="1" ht="33.75" spans="1:12">
      <c r="A52" s="13" t="s">
        <v>179</v>
      </c>
      <c r="B52" s="13" t="s">
        <v>180</v>
      </c>
      <c r="C52" s="13" t="s">
        <v>45</v>
      </c>
      <c r="D52" s="13">
        <v>480</v>
      </c>
      <c r="E52" s="13">
        <v>90</v>
      </c>
      <c r="F52" s="13">
        <f t="shared" si="7"/>
        <v>43200</v>
      </c>
      <c r="G52" s="15"/>
      <c r="H52" s="13">
        <f t="shared" si="5"/>
        <v>90</v>
      </c>
      <c r="I52" s="13">
        <f t="shared" si="6"/>
        <v>43200</v>
      </c>
      <c r="J52" s="13" t="s">
        <v>181</v>
      </c>
      <c r="K52" s="13" t="s">
        <v>182</v>
      </c>
      <c r="L52" s="13" t="s">
        <v>183</v>
      </c>
    </row>
    <row r="53" s="3" customFormat="1" ht="33.75" spans="1:12">
      <c r="A53" s="13" t="s">
        <v>179</v>
      </c>
      <c r="B53" s="13" t="s">
        <v>184</v>
      </c>
      <c r="C53" s="13" t="s">
        <v>45</v>
      </c>
      <c r="D53" s="13">
        <v>299.2</v>
      </c>
      <c r="E53" s="13">
        <v>170</v>
      </c>
      <c r="F53" s="13">
        <f t="shared" si="7"/>
        <v>50864</v>
      </c>
      <c r="G53" s="15"/>
      <c r="H53" s="13">
        <f t="shared" si="5"/>
        <v>170</v>
      </c>
      <c r="I53" s="13">
        <f t="shared" si="6"/>
        <v>50864</v>
      </c>
      <c r="J53" s="13" t="s">
        <v>185</v>
      </c>
      <c r="K53" s="13" t="s">
        <v>182</v>
      </c>
      <c r="L53" s="13" t="s">
        <v>183</v>
      </c>
    </row>
    <row r="54" s="3" customFormat="1" ht="33.75" spans="1:12">
      <c r="A54" s="13" t="s">
        <v>179</v>
      </c>
      <c r="B54" s="13" t="s">
        <v>186</v>
      </c>
      <c r="C54" s="13" t="s">
        <v>45</v>
      </c>
      <c r="D54" s="13">
        <v>216</v>
      </c>
      <c r="E54" s="13">
        <v>170</v>
      </c>
      <c r="F54" s="13">
        <f t="shared" si="7"/>
        <v>36720</v>
      </c>
      <c r="G54" s="15"/>
      <c r="H54" s="13">
        <f t="shared" si="5"/>
        <v>170</v>
      </c>
      <c r="I54" s="13">
        <f t="shared" si="6"/>
        <v>36720</v>
      </c>
      <c r="J54" s="13" t="s">
        <v>185</v>
      </c>
      <c r="K54" s="13" t="s">
        <v>182</v>
      </c>
      <c r="L54" s="13" t="s">
        <v>183</v>
      </c>
    </row>
    <row r="55" s="3" customFormat="1" ht="33.75" spans="1:12">
      <c r="A55" s="13" t="s">
        <v>179</v>
      </c>
      <c r="B55" s="13" t="s">
        <v>187</v>
      </c>
      <c r="C55" s="13" t="s">
        <v>45</v>
      </c>
      <c r="D55" s="13">
        <v>160</v>
      </c>
      <c r="E55" s="13">
        <v>90</v>
      </c>
      <c r="F55" s="13">
        <f t="shared" si="7"/>
        <v>14400</v>
      </c>
      <c r="G55" s="15"/>
      <c r="H55" s="13">
        <f t="shared" si="5"/>
        <v>90</v>
      </c>
      <c r="I55" s="13">
        <f t="shared" si="6"/>
        <v>14400</v>
      </c>
      <c r="J55" s="13" t="s">
        <v>181</v>
      </c>
      <c r="K55" s="13" t="s">
        <v>182</v>
      </c>
      <c r="L55" s="13" t="s">
        <v>183</v>
      </c>
    </row>
    <row r="56" s="3" customFormat="1" ht="22.5" spans="1:12">
      <c r="A56" s="13" t="s">
        <v>179</v>
      </c>
      <c r="B56" s="13" t="s">
        <v>188</v>
      </c>
      <c r="C56" s="13" t="s">
        <v>148</v>
      </c>
      <c r="D56" s="13">
        <v>480</v>
      </c>
      <c r="E56" s="13">
        <v>150</v>
      </c>
      <c r="F56" s="13">
        <f t="shared" si="7"/>
        <v>72000</v>
      </c>
      <c r="G56" s="15"/>
      <c r="H56" s="13">
        <f t="shared" si="5"/>
        <v>150</v>
      </c>
      <c r="I56" s="13">
        <f t="shared" si="6"/>
        <v>72000</v>
      </c>
      <c r="J56" s="13" t="s">
        <v>189</v>
      </c>
      <c r="K56" s="13" t="s">
        <v>190</v>
      </c>
      <c r="L56" s="13" t="s">
        <v>191</v>
      </c>
    </row>
    <row r="57" s="3" customFormat="1" spans="1:12">
      <c r="A57" s="13" t="s">
        <v>179</v>
      </c>
      <c r="B57" s="13" t="s">
        <v>192</v>
      </c>
      <c r="C57" s="13" t="s">
        <v>148</v>
      </c>
      <c r="D57" s="13">
        <v>36</v>
      </c>
      <c r="E57" s="13">
        <v>250</v>
      </c>
      <c r="F57" s="13">
        <f t="shared" si="7"/>
        <v>9000</v>
      </c>
      <c r="G57" s="15"/>
      <c r="H57" s="13">
        <f t="shared" si="5"/>
        <v>250</v>
      </c>
      <c r="I57" s="13">
        <f t="shared" si="6"/>
        <v>9000</v>
      </c>
      <c r="J57" s="13" t="s">
        <v>189</v>
      </c>
      <c r="K57" s="13" t="s">
        <v>190</v>
      </c>
      <c r="L57" s="13" t="s">
        <v>191</v>
      </c>
    </row>
    <row r="58" s="3" customFormat="1" ht="78.75" spans="1:12">
      <c r="A58" s="13" t="s">
        <v>179</v>
      </c>
      <c r="B58" s="13" t="s">
        <v>193</v>
      </c>
      <c r="C58" s="13" t="s">
        <v>45</v>
      </c>
      <c r="D58" s="13">
        <v>216</v>
      </c>
      <c r="E58" s="13">
        <v>8.5</v>
      </c>
      <c r="F58" s="13">
        <f t="shared" si="7"/>
        <v>1836</v>
      </c>
      <c r="G58" s="15"/>
      <c r="H58" s="13">
        <f t="shared" si="5"/>
        <v>8.5</v>
      </c>
      <c r="I58" s="13">
        <f t="shared" si="6"/>
        <v>1836</v>
      </c>
      <c r="J58" s="13" t="s">
        <v>46</v>
      </c>
      <c r="K58" s="13" t="s">
        <v>47</v>
      </c>
      <c r="L58" s="13" t="s">
        <v>48</v>
      </c>
    </row>
    <row r="59" s="3" customFormat="1" ht="78.75" spans="1:12">
      <c r="A59" s="13" t="s">
        <v>179</v>
      </c>
      <c r="B59" s="13" t="s">
        <v>194</v>
      </c>
      <c r="C59" s="13" t="s">
        <v>45</v>
      </c>
      <c r="D59" s="13">
        <v>504</v>
      </c>
      <c r="E59" s="13">
        <v>18</v>
      </c>
      <c r="F59" s="13">
        <f t="shared" si="7"/>
        <v>9072</v>
      </c>
      <c r="G59" s="15"/>
      <c r="H59" s="13">
        <f t="shared" si="5"/>
        <v>18</v>
      </c>
      <c r="I59" s="13">
        <f t="shared" si="6"/>
        <v>9072</v>
      </c>
      <c r="J59" s="13" t="s">
        <v>46</v>
      </c>
      <c r="K59" s="13" t="s">
        <v>47</v>
      </c>
      <c r="L59" s="13" t="s">
        <v>48</v>
      </c>
    </row>
    <row r="60" s="3" customFormat="1" ht="56.25" spans="1:12">
      <c r="A60" s="13" t="s">
        <v>179</v>
      </c>
      <c r="B60" s="13" t="s">
        <v>195</v>
      </c>
      <c r="C60" s="13" t="s">
        <v>45</v>
      </c>
      <c r="D60" s="13">
        <v>720</v>
      </c>
      <c r="E60" s="13">
        <v>3.5</v>
      </c>
      <c r="F60" s="13">
        <f t="shared" si="7"/>
        <v>2520</v>
      </c>
      <c r="G60" s="15"/>
      <c r="H60" s="13">
        <f t="shared" si="5"/>
        <v>3.5</v>
      </c>
      <c r="I60" s="13">
        <f t="shared" si="6"/>
        <v>2520</v>
      </c>
      <c r="J60" s="13" t="s">
        <v>196</v>
      </c>
      <c r="K60" s="13" t="s">
        <v>197</v>
      </c>
      <c r="L60" s="13" t="s">
        <v>198</v>
      </c>
    </row>
    <row r="61" s="3" customFormat="1" ht="45" spans="1:12">
      <c r="A61" s="13" t="s">
        <v>179</v>
      </c>
      <c r="B61" s="13" t="s">
        <v>199</v>
      </c>
      <c r="C61" s="13" t="s">
        <v>45</v>
      </c>
      <c r="D61" s="13">
        <v>180</v>
      </c>
      <c r="E61" s="13">
        <v>15</v>
      </c>
      <c r="F61" s="13">
        <f t="shared" si="7"/>
        <v>2700</v>
      </c>
      <c r="G61" s="15"/>
      <c r="H61" s="13">
        <f t="shared" si="5"/>
        <v>15</v>
      </c>
      <c r="I61" s="13">
        <f t="shared" si="6"/>
        <v>2700</v>
      </c>
      <c r="J61" s="13" t="s">
        <v>196</v>
      </c>
      <c r="K61" s="13" t="s">
        <v>200</v>
      </c>
      <c r="L61" s="13" t="s">
        <v>201</v>
      </c>
    </row>
    <row r="62" s="6" customFormat="1" ht="20" customHeight="1" spans="1:12">
      <c r="A62" s="17" t="s">
        <v>202</v>
      </c>
      <c r="B62" s="17"/>
      <c r="C62" s="17"/>
      <c r="D62" s="17"/>
      <c r="E62" s="18">
        <f>SUM(F4:F61)</f>
        <v>3684444.45</v>
      </c>
      <c r="F62" s="18"/>
      <c r="G62" s="19"/>
      <c r="H62" s="18">
        <f>SUM(I4:I61)</f>
        <v>3684444.44666667</v>
      </c>
      <c r="I62" s="18"/>
      <c r="J62" s="19"/>
      <c r="K62" s="19"/>
      <c r="L62" s="19"/>
    </row>
  </sheetData>
  <sheetProtection algorithmName="SHA-512" hashValue="pdokZUoCGHIru6qSNMwUQ/7rN6w/23LBR+kPqwq6Mb2QzhI+0WwHDyLVSdWQVtAI7RBbMWHlLAiOAXi5itXvRQ==" saltValue="z9+/j4BRzvqi72dA0ZN6Og==" spinCount="100000" sheet="1" objects="1"/>
  <mergeCells count="6">
    <mergeCell ref="A1:L1"/>
    <mergeCell ref="A2:L2"/>
    <mergeCell ref="A62:D62"/>
    <mergeCell ref="E62:F62"/>
    <mergeCell ref="H62:I62"/>
    <mergeCell ref="G4:G61"/>
  </mergeCells>
  <conditionalFormatting sqref="A4">
    <cfRule type="cellIs" dxfId="0" priority="33" operator="equal">
      <formula>0</formula>
    </cfRule>
  </conditionalFormatting>
  <conditionalFormatting sqref="B4">
    <cfRule type="cellIs" dxfId="0" priority="40" operator="equal">
      <formula>0</formula>
    </cfRule>
  </conditionalFormatting>
  <conditionalFormatting sqref="C15">
    <cfRule type="cellIs" dxfId="0" priority="37" operator="equal">
      <formula>0</formula>
    </cfRule>
  </conditionalFormatting>
  <conditionalFormatting sqref="C17">
    <cfRule type="cellIs" dxfId="0" priority="13" operator="equal">
      <formula>0</formula>
    </cfRule>
  </conditionalFormatting>
  <conditionalFormatting sqref="D17">
    <cfRule type="cellIs" dxfId="0" priority="11" operator="equal">
      <formula>0</formula>
    </cfRule>
  </conditionalFormatting>
  <conditionalFormatting sqref="E17">
    <cfRule type="cellIs" dxfId="0" priority="12" operator="equal">
      <formula>0</formula>
    </cfRule>
  </conditionalFormatting>
  <conditionalFormatting sqref="C18">
    <cfRule type="cellIs" dxfId="0" priority="6" operator="equal">
      <formula>0</formula>
    </cfRule>
  </conditionalFormatting>
  <conditionalFormatting sqref="C19">
    <cfRule type="cellIs" dxfId="0" priority="1" operator="equal">
      <formula>0</formula>
    </cfRule>
  </conditionalFormatting>
  <conditionalFormatting sqref="C20">
    <cfRule type="cellIs" dxfId="0" priority="25" operator="equal">
      <formula>0</formula>
    </cfRule>
  </conditionalFormatting>
  <conditionalFormatting sqref="D20">
    <cfRule type="cellIs" dxfId="0" priority="8" operator="equal">
      <formula>0</formula>
    </cfRule>
  </conditionalFormatting>
  <conditionalFormatting sqref="E20">
    <cfRule type="cellIs" dxfId="0" priority="23" operator="equal">
      <formula>0</formula>
    </cfRule>
  </conditionalFormatting>
  <conditionalFormatting sqref="F20">
    <cfRule type="cellIs" dxfId="0" priority="24" operator="equal">
      <formula>0</formula>
    </cfRule>
  </conditionalFormatting>
  <conditionalFormatting sqref="C21">
    <cfRule type="cellIs" dxfId="0" priority="30" operator="equal">
      <formula>0</formula>
    </cfRule>
  </conditionalFormatting>
  <conditionalFormatting sqref="D21">
    <cfRule type="cellIs" dxfId="0" priority="28" operator="equal">
      <formula>0</formula>
    </cfRule>
  </conditionalFormatting>
  <conditionalFormatting sqref="E21">
    <cfRule type="cellIs" dxfId="0" priority="29" operator="equal">
      <formula>0</formula>
    </cfRule>
  </conditionalFormatting>
  <conditionalFormatting sqref="F21">
    <cfRule type="cellIs" dxfId="0" priority="31" operator="equal">
      <formula>0</formula>
    </cfRule>
  </conditionalFormatting>
  <conditionalFormatting sqref="D22">
    <cfRule type="cellIs" dxfId="0" priority="27" operator="equal">
      <formula>0</formula>
    </cfRule>
  </conditionalFormatting>
  <conditionalFormatting sqref="D25">
    <cfRule type="cellIs" dxfId="0" priority="22" operator="equal">
      <formula>0</formula>
    </cfRule>
  </conditionalFormatting>
  <conditionalFormatting sqref="E25:F25">
    <cfRule type="cellIs" dxfId="0" priority="21" operator="equal">
      <formula>0</formula>
    </cfRule>
  </conditionalFormatting>
  <conditionalFormatting sqref="D32">
    <cfRule type="cellIs" dxfId="0" priority="19" operator="equal">
      <formula>0</formula>
    </cfRule>
  </conditionalFormatting>
  <conditionalFormatting sqref="D33">
    <cfRule type="cellIs" dxfId="0" priority="18" operator="equal">
      <formula>0</formula>
    </cfRule>
  </conditionalFormatting>
  <conditionalFormatting sqref="L39">
    <cfRule type="cellIs" dxfId="0" priority="36" operator="equal">
      <formula>0</formula>
    </cfRule>
  </conditionalFormatting>
  <conditionalFormatting sqref="D18:D19">
    <cfRule type="cellIs" dxfId="0" priority="4" operator="equal">
      <formula>0</formula>
    </cfRule>
  </conditionalFormatting>
  <conditionalFormatting sqref="D47:D48">
    <cfRule type="cellIs" dxfId="0" priority="20" operator="equal">
      <formula>0</formula>
    </cfRule>
  </conditionalFormatting>
  <conditionalFormatting sqref="D51:D61">
    <cfRule type="cellIs" dxfId="0" priority="32" operator="equal">
      <formula>0</formula>
    </cfRule>
  </conditionalFormatting>
  <conditionalFormatting sqref="E18:E19">
    <cfRule type="cellIs" dxfId="0" priority="5" operator="equal">
      <formula>0</formula>
    </cfRule>
  </conditionalFormatting>
  <conditionalFormatting sqref="E4:I4 E5:F16 H5:I16 F17:F19 H17:I22 E23:F24 H23:I25 E26:F31 H26:I33 E34:F45 H34:I61">
    <cfRule type="cellIs" dxfId="0" priority="35" operator="equal">
      <formula>0</formula>
    </cfRule>
  </conditionalFormatting>
  <conditionalFormatting sqref="A5:B15">
    <cfRule type="cellIs" dxfId="0" priority="39" operator="equal">
      <formula>0</formula>
    </cfRule>
  </conditionalFormatting>
  <conditionalFormatting sqref="C5:C14 C16">
    <cfRule type="cellIs" dxfId="0" priority="38" operator="equal">
      <formula>0</formula>
    </cfRule>
  </conditionalFormatting>
  <conditionalFormatting sqref="D5:D16 D23:D24 D26:D31 D34:D46 D49:D50">
    <cfRule type="cellIs" dxfId="0" priority="34" operator="equal">
      <formula>0</formula>
    </cfRule>
  </conditionalFormatting>
  <printOptions horizontalCentered="1"/>
  <pageMargins left="0.590277777777778" right="0.590277777777778" top="0.751388888888889" bottom="0.751388888888889" header="0.298611111111111" footer="0.298611111111111"/>
  <pageSetup paperSize="9" orientation="landscape" horizontalDpi="600"/>
  <headerFooter>
    <oddHeader>&amp;R&amp;P/&amp;N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桥梁工程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执子听花语</cp:lastModifiedBy>
  <dcterms:created xsi:type="dcterms:W3CDTF">2026-01-20T07:41:00Z</dcterms:created>
  <dcterms:modified xsi:type="dcterms:W3CDTF">2026-06-04T03:09:59Z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E8DF984CE5CF4BEAA4293229401123AA_11</vt:lpwstr>
  </property>
  <property fmtid="{D5CDD505-2E9C-101B-9397-08002B2CF9AE}" pid="3" name="KSOProductBuildVer">
    <vt:lpwstr>2052-12.1.0.26895</vt:lpwstr>
  </property>
  <property fmtid="{D5CDD505-2E9C-101B-9397-08002B2CF9AE}" pid="4" name="CalculationRule">
    <vt:i4>1</vt:i4>
  </property>
  <property fmtid="{D5CDD505-2E9C-101B-9397-08002B2CF9AE}" pid="5" name="KSOReadingLayout">
    <vt:bool>true</vt:bool>
  </property>
</Properties>
</file>