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劳务 +临建3.5" sheetId="4" r:id="rId1"/>
  </sheets>
  <definedNames>
    <definedName name="_xlnm.Print_Area" localSheetId="0">'劳务 +临建3.5'!$A$1:$I$62</definedName>
    <definedName name="_xlnm.Print_Titles" localSheetId="0">'劳务 +临建3.5'!$1:$3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<sst xmlns="http://schemas.openxmlformats.org/spreadsheetml/2006/main" count="190" uniqueCount="156">
  <si>
    <t>工程量清单及限价</t>
  </si>
  <si>
    <t>项目名称：毕节市X502朱昌至岔河公路工程(K3~K11段)--劳务分包</t>
  </si>
  <si>
    <t>子目号</t>
  </si>
  <si>
    <t>项目名称</t>
  </si>
  <si>
    <t>单位</t>
  </si>
  <si>
    <t>数量</t>
  </si>
  <si>
    <t>单价限价（元）（不含税）</t>
  </si>
  <si>
    <t>限价总价（元）</t>
  </si>
  <si>
    <t>报价（元）</t>
  </si>
  <si>
    <t>总价（元）</t>
  </si>
  <si>
    <t>分包内容</t>
  </si>
  <si>
    <t>备注</t>
  </si>
  <si>
    <t>a</t>
  </si>
  <si>
    <t>临时用工</t>
  </si>
  <si>
    <t>工日</t>
  </si>
  <si>
    <t>包含临时用工的人工等费用，以实际发生为准，主要为合同外临时工作，项目部安排临时工作。</t>
  </si>
  <si>
    <t>桥梁</t>
  </si>
  <si>
    <t>钢筋</t>
  </si>
  <si>
    <t>403-2</t>
  </si>
  <si>
    <t>下部钢筋</t>
  </si>
  <si>
    <t>kg</t>
  </si>
  <si>
    <t>包含内容：人工费、辅助材料（焊条、焊线、焊钳、面罩），包含工序原材料及半成品场内转运、装卸、钢筋按图纸加工、安装、绑扎、焊接文明施工及场地清理。含钢筋加工机械设备费用。</t>
  </si>
  <si>
    <t>403-4</t>
  </si>
  <si>
    <t>附属钢筋（不含伸缩缝，其包含在相应工程中）</t>
  </si>
  <si>
    <t>405-1-a</t>
  </si>
  <si>
    <t>陆上灌注桩</t>
  </si>
  <si>
    <t>405-1-a-18</t>
  </si>
  <si>
    <t>灌注桩-人工水磨钻成孔</t>
  </si>
  <si>
    <t>m³</t>
  </si>
  <si>
    <t>包含内容：人工费、材料费（燃润费、辅材）、机械费；包含工序：机械进出场、场内转运、孔口护筒规范埋设（含材料）、或孔锁扣浇筑（含材料），就位、钻孔、出渣、浇筑、文明施工及场地清理。不含护壁工程。</t>
  </si>
  <si>
    <t>410-1-a</t>
  </si>
  <si>
    <t>桥台</t>
  </si>
  <si>
    <t>410-1-a-10</t>
  </si>
  <si>
    <t>台身、侧墙、前墙-C40混凝土</t>
  </si>
  <si>
    <t>包含内容：除材料（混凝土）、模板、大型设备外的所有工作内容。包含工序：人工清基、支架搭设（甲供材料）、模板打油、及关拆、模板安装、清理、关拆、配合罐车砼浇筑、振捣、养生、接缝处理、场地清理。片石砼片石及片石添加甲方提供。</t>
  </si>
  <si>
    <t>410-1-a-11</t>
  </si>
  <si>
    <t>台身、侧墙、前墙-C25片石混凝土</t>
  </si>
  <si>
    <t>410-1-a-12</t>
  </si>
  <si>
    <t>耳背墙、牛腿-C40混凝土</t>
  </si>
  <si>
    <t>410-1-a-13</t>
  </si>
  <si>
    <t>台帽及挡块-C40混凝土</t>
  </si>
  <si>
    <t>410-1-a-14</t>
  </si>
  <si>
    <t>C30混凝土承台</t>
  </si>
  <si>
    <t>410-1-a-15</t>
  </si>
  <si>
    <t>垫层C20</t>
  </si>
  <si>
    <t>410-1-d</t>
  </si>
  <si>
    <t>桩系梁</t>
  </si>
  <si>
    <t>410-1-d-17</t>
  </si>
  <si>
    <t>C35混凝土桩系梁</t>
  </si>
  <si>
    <t>包含内容：除材料（混凝土）、模板、大型设备外的所有工作内容。包含工序：支架搭拆（甲供材料）、模板打油、及关拆、模板安装、清理、关拆、配合罐车砼浇筑、振捣、养生、接缝处理、场地清理。</t>
  </si>
  <si>
    <t>410-2-b</t>
  </si>
  <si>
    <t>桥墩混凝土</t>
  </si>
  <si>
    <t>410-2-b-21</t>
  </si>
  <si>
    <t>桥墩C35混凝土</t>
  </si>
  <si>
    <t>包含内容：除材料（混凝土、片石）、模板、大型设备外的所有工作内容。包含工序：支架搭拆（甲供材料）、模板打油、及关拆、模板安装、清理、关拆、配合罐车砼浇筑、振捣、养生、接缝处理、场地清理。</t>
  </si>
  <si>
    <t>410-2-b-22</t>
  </si>
  <si>
    <t>C25片石桥墩防护</t>
  </si>
  <si>
    <t>410-2-d</t>
  </si>
  <si>
    <t>盖梁混凝土</t>
  </si>
  <si>
    <t>410-2-d-31</t>
  </si>
  <si>
    <t>盖梁C40混凝土</t>
  </si>
  <si>
    <t>包含内容：除材料（混凝土）、模板、大型设备外的所有工作内容。包含工序：钢棒预留孔及安拆、模板打油、及关拆、模板安装、清理、关拆、砼浇筑、振捣、养生、接缝处理、场地清理。</t>
  </si>
  <si>
    <t>410-2-f</t>
  </si>
  <si>
    <t>垫石、挡块</t>
  </si>
  <si>
    <t>410-3</t>
  </si>
  <si>
    <t>安装预制混凝土上部结构</t>
  </si>
  <si>
    <t>410-3-a</t>
  </si>
  <si>
    <t>预制混凝土T梁</t>
  </si>
  <si>
    <t>C50预制混凝土T梁</t>
  </si>
  <si>
    <t>m3</t>
  </si>
  <si>
    <t>包含内容:除材料（混凝土）、模板、大型设备外的所有工作内容。包含工序:模板关拆、预埋件安装、砼浇筑、振捣、养生、场地清理。</t>
  </si>
  <si>
    <t>后张法预应力钢较线</t>
  </si>
  <si>
    <t>包含内容:除材料（钢绞线、夹片、锚垫板、螺旋筋、波纹管、注浆材料）、智能张拉压浆设备外的所有工作内容。包含工序:定位钢筋及波纹管安装、钢绞线下料及转运到现场、锚垫板、锚具安装、穿内衬管、穿索、张拉、注浆、封锚、场地清理。包含开仓返工损失。</t>
  </si>
  <si>
    <t>上部结构（T梁）钢筋加工安装</t>
  </si>
  <si>
    <t>包含内容:人工费、辅助材料费(扎丝、焊条、焊线、焊钳、面罩），包含工序:原材料及(半）成品场内转运、钢筋按图纸加工、安装、绑扎、焊接、文明施工及场地清理。</t>
  </si>
  <si>
    <t>410-3-a-13</t>
  </si>
  <si>
    <t>安装混凝土T梁（单幅架设-30m梁）</t>
  </si>
  <si>
    <t>片</t>
  </si>
  <si>
    <t>包含内容：人工费，包含工序炮车架桥机械、操作手，吊梁架梁、安装临时支座，盖梁清理。</t>
  </si>
  <si>
    <t>410-3-a-14</t>
  </si>
  <si>
    <t>横隔板混凝土浇筑（工程量暂估）</t>
  </si>
  <si>
    <t>个</t>
  </si>
  <si>
    <t>包含内容：除材料（混凝土）外的所有工作内容。包含工序：模板关拆、预埋件安装、砼浇筑、振捣、养生、场地清理。</t>
  </si>
  <si>
    <t>现浇湿接缝</t>
  </si>
  <si>
    <t>m</t>
  </si>
  <si>
    <t>410-6</t>
  </si>
  <si>
    <t>现浇混凝土附属 结构</t>
  </si>
  <si>
    <t>410-6-a</t>
  </si>
  <si>
    <t>现浇混凝土护栏</t>
  </si>
  <si>
    <t>410-6-a-30</t>
  </si>
  <si>
    <t>C40现浇混凝土护栏</t>
  </si>
  <si>
    <t>包含内容：除材料（混凝土）、模板外所涉及的所有工作内容。包含工序：钢筋加工、钢筋运输、安装、焊接模板打油、清理关拆、配合罐车砼浇筑、振捣、养生、接缝处理、场地清理。</t>
  </si>
  <si>
    <t>410-6-b</t>
  </si>
  <si>
    <t>现浇混凝土搭板</t>
  </si>
  <si>
    <t>410-6-b-36</t>
  </si>
  <si>
    <t>现浇C30混凝土搭板</t>
  </si>
  <si>
    <t>包含内容：除材料（混凝土）、模板外的所有工作内容。包含工序：模板打油、清理关拆、配合罐车砼浇筑、振捣、养生、场地清理。</t>
  </si>
  <si>
    <t>410-6-d</t>
  </si>
  <si>
    <t>钢扶手</t>
  </si>
  <si>
    <t>410-6-d-9</t>
  </si>
  <si>
    <t>包含内容：除钢扶手材料及预埋件材料外的所有工作。包含工序：预埋件埋设安装、支撑架安装、扶手钢管安装、清理文明施工所包含的费用。</t>
  </si>
  <si>
    <t>桥面铺装</t>
  </si>
  <si>
    <t>415-2-a</t>
  </si>
  <si>
    <t>水泥混凝土桥面铺装</t>
  </si>
  <si>
    <t>415-2-a-38</t>
  </si>
  <si>
    <t>C40混凝土桥面铺装</t>
  </si>
  <si>
    <t>包含内容：除材料（混凝土）外的所用工作。包含工序：关拆模板、配合罐车倒混凝土、振捣、养生、拉毛、切缝。包含文明施工及场地清理费用。</t>
  </si>
  <si>
    <t>415-3</t>
  </si>
  <si>
    <t>人行道</t>
  </si>
  <si>
    <t>415-3-b-1</t>
  </si>
  <si>
    <t>C30混凝土人行道纵梁</t>
  </si>
  <si>
    <t>包含内容：人工费，包含工序：桥面清扫，凿毛、清洗，刷涂层，清理；含文明施工及场地清理。除防水层材料。</t>
  </si>
  <si>
    <t>415-3-b-3</t>
  </si>
  <si>
    <t>地砖</t>
  </si>
  <si>
    <t>m²</t>
  </si>
  <si>
    <t>除地砖外所涉及全部费用</t>
  </si>
  <si>
    <t>415-4</t>
  </si>
  <si>
    <t>桥面排水</t>
  </si>
  <si>
    <t>415-4-a-23</t>
  </si>
  <si>
    <t>φ300mm泄水管</t>
  </si>
  <si>
    <t>除泄水管材料外所涉及的全部工作</t>
  </si>
  <si>
    <t>415-4-a-24</t>
  </si>
  <si>
    <t>φ150mm泄水管</t>
  </si>
  <si>
    <t>桥梁支座</t>
  </si>
  <si>
    <t>416-2-f-3</t>
  </si>
  <si>
    <t>板式橡胶支座（不区分支座反力）</t>
  </si>
  <si>
    <t>除支座材料外所涉及的全部工作，含预埋件埋设、钻孔安装等</t>
  </si>
  <si>
    <t>417-2</t>
  </si>
  <si>
    <t>模数式伸缩装置</t>
  </si>
  <si>
    <t>417-2-a-22</t>
  </si>
  <si>
    <t>160型模数式伸缩装置</t>
  </si>
  <si>
    <t>包含内容：除伸缩缝材料、混凝土、钢筋外所涉及的全部内容。包含工序：伸缩缝吊装、混凝土浇筑、钢筋加工安装等、场地清理及文明施工。</t>
  </si>
  <si>
    <t>418-1</t>
  </si>
  <si>
    <t>防抛网</t>
  </si>
  <si>
    <t>除防抛网材料外所涉及的全部费用。</t>
  </si>
  <si>
    <t>419-1</t>
  </si>
  <si>
    <t>预制场硬化（20cm）</t>
  </si>
  <si>
    <t>包含内容:除材料（砼）外的所有工作内容。包含工序:模板安拆、混凝土浇筑、振捣、整平、清光、养生、场地清理。</t>
  </si>
  <si>
    <t>419-2</t>
  </si>
  <si>
    <t>预制场台座（30m）</t>
  </si>
  <si>
    <t>除主材（混凝土、型钢、钢板、预埋管）全部费用。</t>
  </si>
  <si>
    <t>预制场龙门吊基础（60m）</t>
  </si>
  <si>
    <t>除主材外的全部费用。</t>
  </si>
  <si>
    <t>419-3</t>
  </si>
  <si>
    <t>预制场存梁区换填（1m）</t>
  </si>
  <si>
    <t>包含内容：挖除软基、石渣回填、整平压实、场地清理等。不含石渣材料费</t>
  </si>
  <si>
    <t>419-4</t>
  </si>
  <si>
    <t>钢筋加工棚场平</t>
  </si>
  <si>
    <t>m2</t>
  </si>
  <si>
    <t>包含内容:含挖、装、运所耗用人工、机械、材料及安全费等一切费用。</t>
  </si>
  <si>
    <t>419-5</t>
  </si>
  <si>
    <t>钢筋加工棚硬化（20cm）</t>
  </si>
  <si>
    <t>419-6</t>
  </si>
  <si>
    <t>钢筋加工棚大棚</t>
  </si>
  <si>
    <t>含材料所涉及的全部费用。</t>
  </si>
  <si>
    <t>合计总价（元）：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</si>
</sst>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name val="Arial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4">
    <xf numFmtId="49" fontId="0" fillId="0" borderId="0" xfId="0" applyNumberFormat="1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176" fontId="2" fillId="0" borderId="0" xfId="0" applyNumberFormat="1" applyFont="1" applyAlignment="1"/>
    <xf numFmtId="177" fontId="2" fillId="0" borderId="0" xfId="0" applyNumberFormat="1" applyFont="1" applyAlignment="1"/>
    <xf numFmtId="177" fontId="2" fillId="0" borderId="0" xfId="0" applyNumberFormat="1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 wrapText="1"/>
    </xf>
    <xf numFmtId="178" fontId="5" fillId="0" borderId="4" xfId="0" applyNumberFormat="1" applyFont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/>
      <protection locked="0"/>
    </xf>
    <xf numFmtId="177" fontId="8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/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/>
    <xf numFmtId="178" fontId="2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protection locked="0"/>
    </xf>
    <xf numFmtId="0" fontId="1" fillId="0" borderId="9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showZeros="0" tabSelected="1" zoomScale="85" zoomScaleNormal="85" workbookViewId="0">
      <pane ySplit="3" topLeftCell="A47" activePane="bottomLeft" state="frozen"/>
      <selection/>
      <selection pane="bottomLeft" activeCell="F62" sqref="F62"/>
    </sheetView>
  </sheetViews>
  <sheetFormatPr defaultColWidth="9" defaultRowHeight="13.5"/>
  <cols>
    <col min="1" max="1" width="16.175" style="3" customWidth="1"/>
    <col min="2" max="2" width="21.175" style="4" customWidth="1"/>
    <col min="3" max="3" width="7.5" style="4" customWidth="1"/>
    <col min="4" max="4" width="10.2916666666667" style="4" customWidth="1"/>
    <col min="5" max="5" width="13.3833333333333" style="5" customWidth="1"/>
    <col min="6" max="6" width="12.35" style="6" customWidth="1"/>
    <col min="7" max="7" width="12.875" style="7" customWidth="1"/>
    <col min="8" max="8" width="12.875" style="6" customWidth="1"/>
    <col min="9" max="9" width="44.1166666666667" style="8" customWidth="1"/>
    <col min="10" max="11" width="9.2" style="4"/>
    <col min="12" max="12" width="9" style="4"/>
    <col min="13" max="13" width="9.875" style="4"/>
    <col min="14" max="16384" width="9" style="4"/>
  </cols>
  <sheetData>
    <row r="1" ht="3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41"/>
    </row>
    <row r="2" ht="37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42"/>
    </row>
    <row r="3" s="1" customFormat="1" ht="36" customHeight="1" spans="1:10">
      <c r="A3" s="13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6" t="s">
        <v>9</v>
      </c>
      <c r="I3" s="43" t="s">
        <v>10</v>
      </c>
      <c r="J3" s="44" t="s">
        <v>11</v>
      </c>
    </row>
    <row r="4" s="1" customFormat="1" ht="27" spans="1:10">
      <c r="A4" s="18" t="s">
        <v>12</v>
      </c>
      <c r="B4" s="19" t="s">
        <v>13</v>
      </c>
      <c r="C4" s="20" t="s">
        <v>14</v>
      </c>
      <c r="D4" s="21">
        <v>350</v>
      </c>
      <c r="E4" s="21">
        <v>200</v>
      </c>
      <c r="F4" s="21">
        <f t="shared" ref="F4:F34" si="0">E4*D4</f>
        <v>70000</v>
      </c>
      <c r="G4" s="22"/>
      <c r="H4" s="21">
        <f>D4*G4</f>
        <v>0</v>
      </c>
      <c r="I4" s="45" t="s">
        <v>15</v>
      </c>
      <c r="J4" s="46"/>
    </row>
    <row r="5" s="2" customFormat="1" ht="20.25" spans="1:10">
      <c r="A5" s="23">
        <v>400</v>
      </c>
      <c r="B5" s="24" t="s">
        <v>16</v>
      </c>
      <c r="C5" s="20"/>
      <c r="D5" s="25"/>
      <c r="E5" s="15"/>
      <c r="F5" s="26">
        <f t="shared" si="0"/>
        <v>0</v>
      </c>
      <c r="G5" s="27"/>
      <c r="H5" s="21">
        <f t="shared" ref="H5:H36" si="1">D5*G5</f>
        <v>0</v>
      </c>
      <c r="I5" s="47"/>
      <c r="J5" s="48"/>
    </row>
    <row r="6" s="2" customFormat="1" ht="20.25" spans="1:10">
      <c r="A6" s="28">
        <v>403</v>
      </c>
      <c r="B6" s="19" t="s">
        <v>17</v>
      </c>
      <c r="C6" s="20"/>
      <c r="D6" s="25"/>
      <c r="E6" s="15"/>
      <c r="F6" s="26"/>
      <c r="G6" s="27"/>
      <c r="H6" s="21">
        <f t="shared" si="1"/>
        <v>0</v>
      </c>
      <c r="I6" s="47"/>
      <c r="J6" s="48"/>
    </row>
    <row r="7" s="2" customFormat="1" ht="20.25" spans="1:10">
      <c r="A7" s="28" t="s">
        <v>18</v>
      </c>
      <c r="B7" s="19" t="s">
        <v>19</v>
      </c>
      <c r="C7" s="20" t="s">
        <v>20</v>
      </c>
      <c r="D7" s="25">
        <f>1481.4+39695.3+100306.3+20198.3+0+237.2+7803.1+4163.2+3120.5+23690+0+8188.4+11244.8+8769</f>
        <v>228897.5</v>
      </c>
      <c r="E7" s="29">
        <v>0.9</v>
      </c>
      <c r="F7" s="30">
        <f t="shared" si="0"/>
        <v>206007.75</v>
      </c>
      <c r="G7" s="31"/>
      <c r="H7" s="21">
        <f t="shared" si="1"/>
        <v>0</v>
      </c>
      <c r="I7" s="47" t="s">
        <v>21</v>
      </c>
      <c r="J7" s="48"/>
    </row>
    <row r="8" s="2" customFormat="1" ht="40.5" spans="1:10">
      <c r="A8" s="28" t="s">
        <v>22</v>
      </c>
      <c r="B8" s="19" t="s">
        <v>23</v>
      </c>
      <c r="C8" s="20" t="s">
        <v>20</v>
      </c>
      <c r="D8" s="25">
        <f>22570.1+866.1+0</f>
        <v>23436.2</v>
      </c>
      <c r="E8" s="29">
        <v>0.9</v>
      </c>
      <c r="F8" s="30">
        <f t="shared" si="0"/>
        <v>21092.58</v>
      </c>
      <c r="G8" s="31"/>
      <c r="H8" s="21">
        <f t="shared" si="1"/>
        <v>0</v>
      </c>
      <c r="I8" s="47"/>
      <c r="J8" s="48"/>
    </row>
    <row r="9" s="2" customFormat="1" ht="20.25" spans="1:10">
      <c r="A9" s="28" t="s">
        <v>24</v>
      </c>
      <c r="B9" s="19" t="s">
        <v>25</v>
      </c>
      <c r="C9" s="20"/>
      <c r="D9" s="25"/>
      <c r="E9" s="15"/>
      <c r="F9" s="30">
        <f t="shared" si="0"/>
        <v>0</v>
      </c>
      <c r="G9" s="31"/>
      <c r="H9" s="21">
        <f t="shared" si="1"/>
        <v>0</v>
      </c>
      <c r="I9" s="47"/>
      <c r="J9" s="48"/>
    </row>
    <row r="10" s="2" customFormat="1" ht="67.5" spans="1:10">
      <c r="A10" s="28" t="s">
        <v>26</v>
      </c>
      <c r="B10" s="19" t="s">
        <v>27</v>
      </c>
      <c r="C10" s="20" t="s">
        <v>28</v>
      </c>
      <c r="D10" s="25">
        <f>6*13*0.75*0.75*3.14+14*1.1*1.1*3.14*2</f>
        <v>244.1507</v>
      </c>
      <c r="E10" s="15">
        <v>700</v>
      </c>
      <c r="F10" s="30">
        <f t="shared" si="0"/>
        <v>170905.49</v>
      </c>
      <c r="G10" s="31"/>
      <c r="H10" s="21">
        <f t="shared" si="1"/>
        <v>0</v>
      </c>
      <c r="I10" s="47" t="s">
        <v>29</v>
      </c>
      <c r="J10" s="48"/>
    </row>
    <row r="11" s="2" customFormat="1" ht="20.25" spans="1:10">
      <c r="A11" s="28" t="s">
        <v>30</v>
      </c>
      <c r="B11" s="19" t="s">
        <v>31</v>
      </c>
      <c r="C11" s="20"/>
      <c r="D11" s="25"/>
      <c r="E11" s="15"/>
      <c r="F11" s="30">
        <f t="shared" si="0"/>
        <v>0</v>
      </c>
      <c r="G11" s="31"/>
      <c r="H11" s="21">
        <f t="shared" si="1"/>
        <v>0</v>
      </c>
      <c r="I11" s="47"/>
      <c r="J11" s="48"/>
    </row>
    <row r="12" s="2" customFormat="1" ht="27" spans="1:10">
      <c r="A12" s="28" t="s">
        <v>32</v>
      </c>
      <c r="B12" s="19" t="s">
        <v>33</v>
      </c>
      <c r="C12" s="20" t="s">
        <v>28</v>
      </c>
      <c r="D12" s="25">
        <v>41.5</v>
      </c>
      <c r="E12" s="15">
        <v>120</v>
      </c>
      <c r="F12" s="30">
        <f t="shared" si="0"/>
        <v>4980</v>
      </c>
      <c r="G12" s="31"/>
      <c r="H12" s="21">
        <f t="shared" si="1"/>
        <v>0</v>
      </c>
      <c r="I12" s="47" t="s">
        <v>34</v>
      </c>
      <c r="J12" s="48"/>
    </row>
    <row r="13" s="2" customFormat="1" ht="27" spans="1:10">
      <c r="A13" s="28" t="s">
        <v>35</v>
      </c>
      <c r="B13" s="19" t="s">
        <v>36</v>
      </c>
      <c r="C13" s="20" t="s">
        <v>28</v>
      </c>
      <c r="D13" s="25">
        <v>368.4</v>
      </c>
      <c r="E13" s="15">
        <v>130</v>
      </c>
      <c r="F13" s="30">
        <f t="shared" si="0"/>
        <v>47892</v>
      </c>
      <c r="G13" s="31"/>
      <c r="H13" s="21">
        <f t="shared" si="1"/>
        <v>0</v>
      </c>
      <c r="I13" s="47"/>
      <c r="J13" s="48"/>
    </row>
    <row r="14" s="2" customFormat="1" ht="27" spans="1:10">
      <c r="A14" s="28" t="s">
        <v>37</v>
      </c>
      <c r="B14" s="19" t="s">
        <v>38</v>
      </c>
      <c r="C14" s="20" t="s">
        <v>28</v>
      </c>
      <c r="D14" s="25">
        <v>171.5</v>
      </c>
      <c r="E14" s="15">
        <v>230</v>
      </c>
      <c r="F14" s="30">
        <f t="shared" si="0"/>
        <v>39445</v>
      </c>
      <c r="G14" s="31"/>
      <c r="H14" s="21">
        <f t="shared" si="1"/>
        <v>0</v>
      </c>
      <c r="I14" s="47"/>
      <c r="J14" s="48"/>
    </row>
    <row r="15" s="2" customFormat="1" ht="20.25" spans="1:10">
      <c r="A15" s="28" t="s">
        <v>39</v>
      </c>
      <c r="B15" s="19" t="s">
        <v>40</v>
      </c>
      <c r="C15" s="20" t="s">
        <v>28</v>
      </c>
      <c r="D15" s="25">
        <v>52.5</v>
      </c>
      <c r="E15" s="15">
        <v>230</v>
      </c>
      <c r="F15" s="30">
        <f t="shared" si="0"/>
        <v>12075</v>
      </c>
      <c r="G15" s="31"/>
      <c r="H15" s="21">
        <f t="shared" si="1"/>
        <v>0</v>
      </c>
      <c r="I15" s="47"/>
      <c r="J15" s="48"/>
    </row>
    <row r="16" s="2" customFormat="1" ht="20.25" spans="1:10">
      <c r="A16" s="28" t="s">
        <v>41</v>
      </c>
      <c r="B16" s="19" t="s">
        <v>42</v>
      </c>
      <c r="C16" s="20" t="s">
        <v>28</v>
      </c>
      <c r="D16" s="25">
        <v>214.3</v>
      </c>
      <c r="E16" s="15">
        <v>100</v>
      </c>
      <c r="F16" s="30">
        <f t="shared" si="0"/>
        <v>21430</v>
      </c>
      <c r="G16" s="31"/>
      <c r="H16" s="21">
        <f t="shared" si="1"/>
        <v>0</v>
      </c>
      <c r="I16" s="47"/>
      <c r="J16" s="48"/>
    </row>
    <row r="17" s="2" customFormat="1" ht="20.25" spans="1:10">
      <c r="A17" s="28" t="s">
        <v>43</v>
      </c>
      <c r="B17" s="19" t="s">
        <v>44</v>
      </c>
      <c r="C17" s="20" t="s">
        <v>28</v>
      </c>
      <c r="D17" s="25">
        <v>22.3</v>
      </c>
      <c r="E17" s="15">
        <v>80</v>
      </c>
      <c r="F17" s="30">
        <f t="shared" si="0"/>
        <v>1784</v>
      </c>
      <c r="G17" s="31"/>
      <c r="H17" s="21">
        <f t="shared" si="1"/>
        <v>0</v>
      </c>
      <c r="I17" s="47"/>
      <c r="J17" s="48"/>
    </row>
    <row r="18" s="2" customFormat="1" ht="20.25" spans="1:10">
      <c r="A18" s="28" t="s">
        <v>45</v>
      </c>
      <c r="B18" s="19" t="s">
        <v>46</v>
      </c>
      <c r="C18" s="20"/>
      <c r="D18" s="25"/>
      <c r="E18" s="15"/>
      <c r="F18" s="30">
        <f t="shared" si="0"/>
        <v>0</v>
      </c>
      <c r="G18" s="31"/>
      <c r="H18" s="21">
        <f t="shared" si="1"/>
        <v>0</v>
      </c>
      <c r="I18" s="47"/>
      <c r="J18" s="48"/>
    </row>
    <row r="19" s="2" customFormat="1" ht="54" spans="1:10">
      <c r="A19" s="28" t="s">
        <v>47</v>
      </c>
      <c r="B19" s="19" t="s">
        <v>48</v>
      </c>
      <c r="C19" s="20" t="s">
        <v>28</v>
      </c>
      <c r="D19" s="25">
        <v>196.8</v>
      </c>
      <c r="E19" s="15">
        <v>230</v>
      </c>
      <c r="F19" s="30">
        <f t="shared" si="0"/>
        <v>45264</v>
      </c>
      <c r="G19" s="31"/>
      <c r="H19" s="21">
        <f t="shared" si="1"/>
        <v>0</v>
      </c>
      <c r="I19" s="47" t="s">
        <v>49</v>
      </c>
      <c r="J19" s="48"/>
    </row>
    <row r="20" s="2" customFormat="1" ht="20.25" spans="1:10">
      <c r="A20" s="28" t="s">
        <v>50</v>
      </c>
      <c r="B20" s="19" t="s">
        <v>51</v>
      </c>
      <c r="C20" s="20"/>
      <c r="D20" s="25"/>
      <c r="E20" s="15"/>
      <c r="F20" s="30">
        <f t="shared" si="0"/>
        <v>0</v>
      </c>
      <c r="G20" s="31"/>
      <c r="H20" s="21">
        <f t="shared" si="1"/>
        <v>0</v>
      </c>
      <c r="I20" s="47"/>
      <c r="J20" s="48"/>
    </row>
    <row r="21" s="2" customFormat="1" ht="20.25" spans="1:10">
      <c r="A21" s="28" t="s">
        <v>52</v>
      </c>
      <c r="B21" s="19" t="s">
        <v>53</v>
      </c>
      <c r="C21" s="20" t="s">
        <v>28</v>
      </c>
      <c r="D21" s="25">
        <v>1043.8</v>
      </c>
      <c r="E21" s="32">
        <v>230</v>
      </c>
      <c r="F21" s="30">
        <f t="shared" si="0"/>
        <v>240074</v>
      </c>
      <c r="G21" s="31"/>
      <c r="H21" s="21">
        <f t="shared" si="1"/>
        <v>0</v>
      </c>
      <c r="I21" s="49" t="s">
        <v>54</v>
      </c>
      <c r="J21" s="48"/>
    </row>
    <row r="22" s="2" customFormat="1" ht="20.25" spans="1:10">
      <c r="A22" s="28" t="s">
        <v>55</v>
      </c>
      <c r="B22" s="19" t="s">
        <v>56</v>
      </c>
      <c r="C22" s="20" t="s">
        <v>28</v>
      </c>
      <c r="D22" s="25">
        <v>142</v>
      </c>
      <c r="E22" s="15">
        <v>130</v>
      </c>
      <c r="F22" s="30">
        <f t="shared" si="0"/>
        <v>18460</v>
      </c>
      <c r="G22" s="31"/>
      <c r="H22" s="21">
        <f t="shared" si="1"/>
        <v>0</v>
      </c>
      <c r="I22" s="49"/>
      <c r="J22" s="48"/>
    </row>
    <row r="23" s="2" customFormat="1" ht="20.25" spans="1:10">
      <c r="A23" s="28" t="s">
        <v>57</v>
      </c>
      <c r="B23" s="19" t="s">
        <v>58</v>
      </c>
      <c r="C23" s="20"/>
      <c r="D23" s="25"/>
      <c r="E23" s="15"/>
      <c r="F23" s="30">
        <f t="shared" si="0"/>
        <v>0</v>
      </c>
      <c r="G23" s="31"/>
      <c r="H23" s="21">
        <f t="shared" si="1"/>
        <v>0</v>
      </c>
      <c r="I23" s="47"/>
      <c r="J23" s="48"/>
    </row>
    <row r="24" s="2" customFormat="1" ht="20.25" spans="1:10">
      <c r="A24" s="28" t="s">
        <v>59</v>
      </c>
      <c r="B24" s="19" t="s">
        <v>60</v>
      </c>
      <c r="C24" s="20" t="s">
        <v>28</v>
      </c>
      <c r="D24" s="25">
        <v>214.8</v>
      </c>
      <c r="E24" s="15">
        <v>230</v>
      </c>
      <c r="F24" s="30">
        <f t="shared" si="0"/>
        <v>49404</v>
      </c>
      <c r="G24" s="31"/>
      <c r="H24" s="21">
        <f t="shared" si="1"/>
        <v>0</v>
      </c>
      <c r="I24" s="49" t="s">
        <v>61</v>
      </c>
      <c r="J24" s="48"/>
    </row>
    <row r="25" s="2" customFormat="1" ht="20.25" spans="1:10">
      <c r="A25" s="28" t="s">
        <v>62</v>
      </c>
      <c r="B25" s="19" t="s">
        <v>63</v>
      </c>
      <c r="C25" s="20" t="s">
        <v>28</v>
      </c>
      <c r="D25" s="25">
        <v>2.9</v>
      </c>
      <c r="E25" s="15">
        <v>500</v>
      </c>
      <c r="F25" s="30">
        <f t="shared" si="0"/>
        <v>1450</v>
      </c>
      <c r="G25" s="31"/>
      <c r="H25" s="21">
        <f t="shared" si="1"/>
        <v>0</v>
      </c>
      <c r="I25" s="49"/>
      <c r="J25" s="48"/>
    </row>
    <row r="26" s="2" customFormat="1" ht="27" spans="1:10">
      <c r="A26" s="28" t="s">
        <v>64</v>
      </c>
      <c r="B26" s="19" t="s">
        <v>65</v>
      </c>
      <c r="C26" s="20"/>
      <c r="D26" s="29"/>
      <c r="E26" s="15"/>
      <c r="F26" s="30">
        <f t="shared" si="0"/>
        <v>0</v>
      </c>
      <c r="G26" s="31"/>
      <c r="H26" s="21">
        <f t="shared" si="1"/>
        <v>0</v>
      </c>
      <c r="I26" s="47"/>
      <c r="J26" s="48"/>
    </row>
    <row r="27" s="2" customFormat="1" ht="20.25" spans="1:10">
      <c r="A27" s="28" t="s">
        <v>66</v>
      </c>
      <c r="B27" s="19" t="s">
        <v>67</v>
      </c>
      <c r="C27" s="20"/>
      <c r="D27" s="29"/>
      <c r="E27" s="15"/>
      <c r="F27" s="30">
        <f t="shared" si="0"/>
        <v>0</v>
      </c>
      <c r="G27" s="31"/>
      <c r="H27" s="21">
        <f t="shared" si="1"/>
        <v>0</v>
      </c>
      <c r="I27" s="50"/>
      <c r="J27" s="48"/>
    </row>
    <row r="28" s="2" customFormat="1" ht="40.5" spans="1:10">
      <c r="A28" s="28"/>
      <c r="B28" s="19" t="s">
        <v>68</v>
      </c>
      <c r="C28" s="20" t="s">
        <v>69</v>
      </c>
      <c r="D28" s="29">
        <v>1235.2</v>
      </c>
      <c r="E28" s="15">
        <v>257</v>
      </c>
      <c r="F28" s="30">
        <f t="shared" si="0"/>
        <v>317446.4</v>
      </c>
      <c r="G28" s="31"/>
      <c r="H28" s="21">
        <f t="shared" si="1"/>
        <v>0</v>
      </c>
      <c r="I28" s="51" t="s">
        <v>70</v>
      </c>
      <c r="J28" s="48"/>
    </row>
    <row r="29" s="2" customFormat="1" ht="81" spans="1:10">
      <c r="A29" s="28"/>
      <c r="B29" s="19" t="s">
        <v>71</v>
      </c>
      <c r="C29" s="20" t="s">
        <v>20</v>
      </c>
      <c r="D29" s="29">
        <v>37636.6</v>
      </c>
      <c r="E29" s="16">
        <v>1.1</v>
      </c>
      <c r="F29" s="30">
        <f t="shared" si="0"/>
        <v>41400.26</v>
      </c>
      <c r="G29" s="31"/>
      <c r="H29" s="21">
        <f t="shared" si="1"/>
        <v>0</v>
      </c>
      <c r="I29" s="51" t="s">
        <v>72</v>
      </c>
      <c r="J29" s="48"/>
    </row>
    <row r="30" s="2" customFormat="1" ht="54" spans="1:10">
      <c r="A30" s="28"/>
      <c r="B30" s="19" t="s">
        <v>73</v>
      </c>
      <c r="C30" s="20" t="s">
        <v>20</v>
      </c>
      <c r="D30" s="29">
        <v>253354.1</v>
      </c>
      <c r="E30" s="29">
        <v>0.4</v>
      </c>
      <c r="F30" s="30">
        <f t="shared" si="0"/>
        <v>101341.64</v>
      </c>
      <c r="G30" s="31"/>
      <c r="H30" s="21">
        <f t="shared" si="1"/>
        <v>0</v>
      </c>
      <c r="I30" s="51" t="s">
        <v>74</v>
      </c>
      <c r="J30" s="48"/>
    </row>
    <row r="31" s="2" customFormat="1" ht="27" spans="1:10">
      <c r="A31" s="28" t="s">
        <v>75</v>
      </c>
      <c r="B31" s="19" t="s">
        <v>76</v>
      </c>
      <c r="C31" s="20" t="s">
        <v>77</v>
      </c>
      <c r="D31" s="29">
        <v>35</v>
      </c>
      <c r="E31" s="15">
        <v>1300</v>
      </c>
      <c r="F31" s="30">
        <f t="shared" si="0"/>
        <v>45500</v>
      </c>
      <c r="G31" s="31"/>
      <c r="H31" s="21">
        <f t="shared" si="1"/>
        <v>0</v>
      </c>
      <c r="I31" s="51" t="s">
        <v>78</v>
      </c>
      <c r="J31" s="48"/>
    </row>
    <row r="32" s="2" customFormat="1" ht="40.5" spans="1:10">
      <c r="A32" s="28" t="s">
        <v>79</v>
      </c>
      <c r="B32" s="19" t="s">
        <v>80</v>
      </c>
      <c r="C32" s="20" t="s">
        <v>81</v>
      </c>
      <c r="D32" s="29">
        <v>140</v>
      </c>
      <c r="E32" s="32">
        <v>93</v>
      </c>
      <c r="F32" s="30">
        <f t="shared" si="0"/>
        <v>13020</v>
      </c>
      <c r="G32" s="31"/>
      <c r="H32" s="21">
        <f t="shared" si="1"/>
        <v>0</v>
      </c>
      <c r="I32" s="51" t="s">
        <v>82</v>
      </c>
      <c r="J32" s="48"/>
    </row>
    <row r="33" s="2" customFormat="1" ht="40.5" spans="1:10">
      <c r="A33" s="28"/>
      <c r="B33" s="19" t="s">
        <v>83</v>
      </c>
      <c r="C33" s="20" t="s">
        <v>84</v>
      </c>
      <c r="D33" s="29">
        <v>840</v>
      </c>
      <c r="E33" s="32">
        <v>48</v>
      </c>
      <c r="F33" s="30">
        <f t="shared" si="0"/>
        <v>40320</v>
      </c>
      <c r="G33" s="31"/>
      <c r="H33" s="21">
        <f t="shared" si="1"/>
        <v>0</v>
      </c>
      <c r="I33" s="51" t="s">
        <v>82</v>
      </c>
      <c r="J33" s="48"/>
    </row>
    <row r="34" s="2" customFormat="1" ht="20.25" spans="1:10">
      <c r="A34" s="28" t="s">
        <v>85</v>
      </c>
      <c r="B34" s="19" t="s">
        <v>86</v>
      </c>
      <c r="C34" s="20"/>
      <c r="D34" s="29"/>
      <c r="E34" s="15"/>
      <c r="F34" s="16">
        <f t="shared" si="0"/>
        <v>0</v>
      </c>
      <c r="G34" s="17"/>
      <c r="H34" s="21">
        <f t="shared" si="1"/>
        <v>0</v>
      </c>
      <c r="I34" s="47"/>
      <c r="J34" s="48"/>
    </row>
    <row r="35" s="2" customFormat="1" ht="20.25" spans="1:10">
      <c r="A35" s="28" t="s">
        <v>87</v>
      </c>
      <c r="B35" s="19" t="s">
        <v>88</v>
      </c>
      <c r="C35" s="20"/>
      <c r="D35" s="29"/>
      <c r="E35" s="15"/>
      <c r="F35" s="16"/>
      <c r="G35" s="17"/>
      <c r="H35" s="21">
        <f t="shared" si="1"/>
        <v>0</v>
      </c>
      <c r="I35" s="47"/>
      <c r="J35" s="48"/>
    </row>
    <row r="36" s="2" customFormat="1" ht="54" spans="1:10">
      <c r="A36" s="28" t="s">
        <v>89</v>
      </c>
      <c r="B36" s="19" t="s">
        <v>90</v>
      </c>
      <c r="C36" s="20" t="s">
        <v>28</v>
      </c>
      <c r="D36" s="29">
        <v>200.6</v>
      </c>
      <c r="E36" s="15">
        <v>350</v>
      </c>
      <c r="F36" s="16">
        <f t="shared" ref="F36:F61" si="2">E36*D36</f>
        <v>70210</v>
      </c>
      <c r="G36" s="17"/>
      <c r="H36" s="21">
        <f t="shared" si="1"/>
        <v>0</v>
      </c>
      <c r="I36" s="51" t="s">
        <v>91</v>
      </c>
      <c r="J36" s="48"/>
    </row>
    <row r="37" s="2" customFormat="1" ht="20.25" spans="1:10">
      <c r="A37" s="28" t="s">
        <v>92</v>
      </c>
      <c r="B37" s="19" t="s">
        <v>93</v>
      </c>
      <c r="C37" s="20"/>
      <c r="D37" s="29"/>
      <c r="E37" s="15"/>
      <c r="F37" s="16">
        <f t="shared" si="2"/>
        <v>0</v>
      </c>
      <c r="G37" s="17"/>
      <c r="H37" s="21">
        <f t="shared" ref="H37:H61" si="3">D37*G37</f>
        <v>0</v>
      </c>
      <c r="I37" s="47"/>
      <c r="J37" s="48"/>
    </row>
    <row r="38" s="2" customFormat="1" ht="40.5" spans="1:10">
      <c r="A38" s="28" t="s">
        <v>94</v>
      </c>
      <c r="B38" s="19" t="s">
        <v>95</v>
      </c>
      <c r="C38" s="20" t="s">
        <v>28</v>
      </c>
      <c r="D38" s="29">
        <v>58.9</v>
      </c>
      <c r="E38" s="15">
        <v>100</v>
      </c>
      <c r="F38" s="16">
        <f t="shared" si="2"/>
        <v>5890</v>
      </c>
      <c r="G38" s="17"/>
      <c r="H38" s="21">
        <f t="shared" si="3"/>
        <v>0</v>
      </c>
      <c r="I38" s="47" t="s">
        <v>96</v>
      </c>
      <c r="J38" s="48"/>
    </row>
    <row r="39" s="2" customFormat="1" ht="20.25" spans="1:10">
      <c r="A39" s="28" t="s">
        <v>97</v>
      </c>
      <c r="B39" s="19" t="s">
        <v>98</v>
      </c>
      <c r="C39" s="20"/>
      <c r="D39" s="29"/>
      <c r="E39" s="15"/>
      <c r="F39" s="16">
        <f t="shared" si="2"/>
        <v>0</v>
      </c>
      <c r="G39" s="17"/>
      <c r="H39" s="21">
        <f t="shared" si="3"/>
        <v>0</v>
      </c>
      <c r="I39" s="47"/>
      <c r="J39" s="48"/>
    </row>
    <row r="40" s="2" customFormat="1" ht="40.5" spans="1:10">
      <c r="A40" s="28" t="s">
        <v>99</v>
      </c>
      <c r="B40" s="19" t="s">
        <v>98</v>
      </c>
      <c r="C40" s="20" t="s">
        <v>84</v>
      </c>
      <c r="D40" s="29">
        <f>220*2</f>
        <v>440</v>
      </c>
      <c r="E40" s="15">
        <v>30</v>
      </c>
      <c r="F40" s="16">
        <f t="shared" si="2"/>
        <v>13200</v>
      </c>
      <c r="G40" s="17"/>
      <c r="H40" s="21">
        <f t="shared" si="3"/>
        <v>0</v>
      </c>
      <c r="I40" s="47" t="s">
        <v>100</v>
      </c>
      <c r="J40" s="48"/>
    </row>
    <row r="41" s="2" customFormat="1" ht="20.25" spans="1:10">
      <c r="A41" s="28">
        <v>415</v>
      </c>
      <c r="B41" s="19" t="s">
        <v>101</v>
      </c>
      <c r="C41" s="20"/>
      <c r="D41" s="29"/>
      <c r="E41" s="15"/>
      <c r="F41" s="16">
        <f t="shared" si="2"/>
        <v>0</v>
      </c>
      <c r="G41" s="17"/>
      <c r="H41" s="21">
        <f t="shared" si="3"/>
        <v>0</v>
      </c>
      <c r="I41" s="47"/>
      <c r="J41" s="48"/>
    </row>
    <row r="42" s="2" customFormat="1" ht="20.25" spans="1:10">
      <c r="A42" s="28" t="s">
        <v>102</v>
      </c>
      <c r="B42" s="19" t="s">
        <v>103</v>
      </c>
      <c r="C42" s="20"/>
      <c r="D42" s="29"/>
      <c r="E42" s="15"/>
      <c r="F42" s="16">
        <f t="shared" si="2"/>
        <v>0</v>
      </c>
      <c r="G42" s="17"/>
      <c r="H42" s="21">
        <f t="shared" si="3"/>
        <v>0</v>
      </c>
      <c r="I42" s="47"/>
      <c r="J42" s="48"/>
    </row>
    <row r="43" s="2" customFormat="1" ht="40.5" spans="1:10">
      <c r="A43" s="28" t="s">
        <v>104</v>
      </c>
      <c r="B43" s="19" t="s">
        <v>105</v>
      </c>
      <c r="C43" s="20" t="s">
        <v>28</v>
      </c>
      <c r="D43" s="29">
        <v>208</v>
      </c>
      <c r="E43" s="15">
        <v>150</v>
      </c>
      <c r="F43" s="16">
        <f t="shared" si="2"/>
        <v>31200</v>
      </c>
      <c r="G43" s="17"/>
      <c r="H43" s="21">
        <f t="shared" si="3"/>
        <v>0</v>
      </c>
      <c r="I43" s="47" t="s">
        <v>106</v>
      </c>
      <c r="J43" s="48"/>
    </row>
    <row r="44" s="2" customFormat="1" ht="20.25" spans="1:10">
      <c r="A44" s="28" t="s">
        <v>107</v>
      </c>
      <c r="B44" s="19" t="s">
        <v>108</v>
      </c>
      <c r="C44" s="20"/>
      <c r="D44" s="29"/>
      <c r="E44" s="15"/>
      <c r="F44" s="16">
        <f t="shared" si="2"/>
        <v>0</v>
      </c>
      <c r="G44" s="17"/>
      <c r="H44" s="21">
        <f t="shared" si="3"/>
        <v>0</v>
      </c>
      <c r="I44" s="47"/>
      <c r="J44" s="48"/>
    </row>
    <row r="45" s="2" customFormat="1" ht="40.5" spans="1:10">
      <c r="A45" s="28" t="s">
        <v>109</v>
      </c>
      <c r="B45" s="19" t="s">
        <v>110</v>
      </c>
      <c r="C45" s="20" t="s">
        <v>28</v>
      </c>
      <c r="D45" s="29">
        <v>136.1</v>
      </c>
      <c r="E45" s="15">
        <v>230</v>
      </c>
      <c r="F45" s="16">
        <f t="shared" si="2"/>
        <v>31303</v>
      </c>
      <c r="G45" s="17"/>
      <c r="H45" s="21">
        <f t="shared" si="3"/>
        <v>0</v>
      </c>
      <c r="I45" s="47" t="s">
        <v>111</v>
      </c>
      <c r="J45" s="48"/>
    </row>
    <row r="46" s="2" customFormat="1" ht="20.25" spans="1:10">
      <c r="A46" s="28" t="s">
        <v>112</v>
      </c>
      <c r="B46" s="19" t="s">
        <v>113</v>
      </c>
      <c r="C46" s="20" t="s">
        <v>114</v>
      </c>
      <c r="D46" s="29">
        <v>553.1</v>
      </c>
      <c r="E46" s="15">
        <v>35</v>
      </c>
      <c r="F46" s="16">
        <f t="shared" si="2"/>
        <v>19358.5</v>
      </c>
      <c r="G46" s="17"/>
      <c r="H46" s="21">
        <f t="shared" si="3"/>
        <v>0</v>
      </c>
      <c r="I46" s="43" t="s">
        <v>115</v>
      </c>
      <c r="J46" s="48"/>
    </row>
    <row r="47" s="2" customFormat="1" ht="20.25" spans="1:10">
      <c r="A47" s="28" t="s">
        <v>116</v>
      </c>
      <c r="B47" s="19" t="s">
        <v>117</v>
      </c>
      <c r="C47" s="20"/>
      <c r="D47" s="29"/>
      <c r="E47" s="15"/>
      <c r="F47" s="16">
        <f t="shared" si="2"/>
        <v>0</v>
      </c>
      <c r="G47" s="17"/>
      <c r="H47" s="21">
        <f t="shared" si="3"/>
        <v>0</v>
      </c>
      <c r="I47" s="47"/>
      <c r="J47" s="48"/>
    </row>
    <row r="48" s="2" customFormat="1" ht="20.25" spans="1:10">
      <c r="A48" s="28" t="s">
        <v>118</v>
      </c>
      <c r="B48" s="19" t="s">
        <v>119</v>
      </c>
      <c r="C48" s="20" t="s">
        <v>84</v>
      </c>
      <c r="D48" s="29">
        <v>286.6</v>
      </c>
      <c r="E48" s="15">
        <v>30</v>
      </c>
      <c r="F48" s="16">
        <f t="shared" si="2"/>
        <v>8598</v>
      </c>
      <c r="G48" s="17"/>
      <c r="H48" s="21">
        <f t="shared" si="3"/>
        <v>0</v>
      </c>
      <c r="I48" s="43" t="s">
        <v>120</v>
      </c>
      <c r="J48" s="48"/>
    </row>
    <row r="49" s="2" customFormat="1" ht="20.25" spans="1:10">
      <c r="A49" s="28" t="s">
        <v>121</v>
      </c>
      <c r="B49" s="19" t="s">
        <v>122</v>
      </c>
      <c r="C49" s="20" t="s">
        <v>84</v>
      </c>
      <c r="D49" s="29">
        <v>315</v>
      </c>
      <c r="E49" s="15">
        <v>30</v>
      </c>
      <c r="F49" s="16">
        <f t="shared" si="2"/>
        <v>9450</v>
      </c>
      <c r="G49" s="17"/>
      <c r="H49" s="21">
        <f t="shared" si="3"/>
        <v>0</v>
      </c>
      <c r="I49" s="43"/>
      <c r="J49" s="48"/>
    </row>
    <row r="50" s="2" customFormat="1" ht="20.25" spans="1:10">
      <c r="A50" s="28">
        <v>416</v>
      </c>
      <c r="B50" s="19" t="s">
        <v>123</v>
      </c>
      <c r="C50" s="20"/>
      <c r="D50" s="29"/>
      <c r="E50" s="15"/>
      <c r="F50" s="16">
        <f t="shared" si="2"/>
        <v>0</v>
      </c>
      <c r="G50" s="17"/>
      <c r="H50" s="21">
        <f t="shared" si="3"/>
        <v>0</v>
      </c>
      <c r="I50" s="47"/>
      <c r="J50" s="48"/>
    </row>
    <row r="51" s="2" customFormat="1" ht="27" spans="1:10">
      <c r="A51" s="28" t="s">
        <v>124</v>
      </c>
      <c r="B51" s="19" t="s">
        <v>125</v>
      </c>
      <c r="C51" s="20" t="s">
        <v>81</v>
      </c>
      <c r="D51" s="29">
        <v>60</v>
      </c>
      <c r="E51" s="15">
        <v>50</v>
      </c>
      <c r="F51" s="16">
        <f t="shared" si="2"/>
        <v>3000</v>
      </c>
      <c r="G51" s="17"/>
      <c r="H51" s="21">
        <f t="shared" si="3"/>
        <v>0</v>
      </c>
      <c r="I51" s="43" t="s">
        <v>126</v>
      </c>
      <c r="J51" s="48"/>
    </row>
    <row r="52" s="2" customFormat="1" ht="20.25" spans="1:10">
      <c r="A52" s="33" t="s">
        <v>127</v>
      </c>
      <c r="B52" s="34" t="s">
        <v>128</v>
      </c>
      <c r="C52" s="34"/>
      <c r="D52" s="29"/>
      <c r="E52" s="15"/>
      <c r="F52" s="16">
        <f t="shared" si="2"/>
        <v>0</v>
      </c>
      <c r="G52" s="17"/>
      <c r="H52" s="21">
        <f t="shared" si="3"/>
        <v>0</v>
      </c>
      <c r="I52" s="47"/>
      <c r="J52" s="48"/>
    </row>
    <row r="53" s="2" customFormat="1" ht="40.5" spans="1:10">
      <c r="A53" s="33" t="s">
        <v>129</v>
      </c>
      <c r="B53" s="34" t="s">
        <v>130</v>
      </c>
      <c r="C53" s="35" t="s">
        <v>84</v>
      </c>
      <c r="D53" s="29">
        <v>26.25</v>
      </c>
      <c r="E53" s="15">
        <v>450</v>
      </c>
      <c r="F53" s="16">
        <f t="shared" si="2"/>
        <v>11812.5</v>
      </c>
      <c r="G53" s="17"/>
      <c r="H53" s="21">
        <f t="shared" si="3"/>
        <v>0</v>
      </c>
      <c r="I53" s="47" t="s">
        <v>131</v>
      </c>
      <c r="J53" s="48"/>
    </row>
    <row r="54" s="2" customFormat="1" ht="20.25" spans="1:10">
      <c r="A54" s="33" t="s">
        <v>132</v>
      </c>
      <c r="B54" s="34" t="s">
        <v>133</v>
      </c>
      <c r="C54" s="35" t="s">
        <v>84</v>
      </c>
      <c r="D54" s="29">
        <v>440</v>
      </c>
      <c r="E54" s="15">
        <v>30</v>
      </c>
      <c r="F54" s="16">
        <f t="shared" si="2"/>
        <v>13200</v>
      </c>
      <c r="G54" s="17"/>
      <c r="H54" s="21">
        <f t="shared" si="3"/>
        <v>0</v>
      </c>
      <c r="I54" s="43" t="s">
        <v>134</v>
      </c>
      <c r="J54" s="48"/>
    </row>
    <row r="55" s="2" customFormat="1" ht="40.5" spans="1:10">
      <c r="A55" s="33" t="s">
        <v>135</v>
      </c>
      <c r="B55" s="19" t="s">
        <v>136</v>
      </c>
      <c r="C55" s="35" t="s">
        <v>28</v>
      </c>
      <c r="D55" s="29">
        <v>440</v>
      </c>
      <c r="E55" s="15">
        <v>90</v>
      </c>
      <c r="F55" s="16">
        <f t="shared" si="2"/>
        <v>39600</v>
      </c>
      <c r="G55" s="17"/>
      <c r="H55" s="21">
        <f t="shared" si="3"/>
        <v>0</v>
      </c>
      <c r="I55" s="43" t="s">
        <v>137</v>
      </c>
      <c r="J55" s="48"/>
    </row>
    <row r="56" s="2" customFormat="1" ht="20.25" spans="1:10">
      <c r="A56" s="33" t="s">
        <v>138</v>
      </c>
      <c r="B56" s="19" t="s">
        <v>139</v>
      </c>
      <c r="C56" s="35" t="s">
        <v>81</v>
      </c>
      <c r="D56" s="29">
        <v>7</v>
      </c>
      <c r="E56" s="32">
        <v>3500</v>
      </c>
      <c r="F56" s="16">
        <f t="shared" si="2"/>
        <v>24500</v>
      </c>
      <c r="G56" s="17"/>
      <c r="H56" s="21">
        <f t="shared" si="3"/>
        <v>0</v>
      </c>
      <c r="I56" s="43" t="s">
        <v>140</v>
      </c>
      <c r="J56" s="48"/>
    </row>
    <row r="57" s="2" customFormat="1" ht="27" spans="1:10">
      <c r="A57" s="33" t="s">
        <v>138</v>
      </c>
      <c r="B57" s="19" t="s">
        <v>141</v>
      </c>
      <c r="C57" s="35" t="s">
        <v>28</v>
      </c>
      <c r="D57" s="29">
        <f>0.5*0.6*60</f>
        <v>18</v>
      </c>
      <c r="E57" s="32">
        <v>170</v>
      </c>
      <c r="F57" s="16">
        <f t="shared" si="2"/>
        <v>3060</v>
      </c>
      <c r="G57" s="17"/>
      <c r="H57" s="21">
        <f t="shared" si="3"/>
        <v>0</v>
      </c>
      <c r="I57" s="43" t="s">
        <v>142</v>
      </c>
      <c r="J57" s="48"/>
    </row>
    <row r="58" s="2" customFormat="1" ht="27" spans="1:10">
      <c r="A58" s="33" t="s">
        <v>143</v>
      </c>
      <c r="B58" s="19" t="s">
        <v>144</v>
      </c>
      <c r="C58" s="35" t="s">
        <v>69</v>
      </c>
      <c r="D58" s="29">
        <v>660</v>
      </c>
      <c r="E58" s="15">
        <v>15</v>
      </c>
      <c r="F58" s="16">
        <f t="shared" si="2"/>
        <v>9900</v>
      </c>
      <c r="G58" s="17"/>
      <c r="H58" s="21">
        <f t="shared" si="3"/>
        <v>0</v>
      </c>
      <c r="I58" s="43" t="s">
        <v>145</v>
      </c>
      <c r="J58" s="48"/>
    </row>
    <row r="59" s="2" customFormat="1" ht="27" spans="1:10">
      <c r="A59" s="33" t="s">
        <v>146</v>
      </c>
      <c r="B59" s="19" t="s">
        <v>147</v>
      </c>
      <c r="C59" s="35" t="s">
        <v>148</v>
      </c>
      <c r="D59" s="29">
        <v>330</v>
      </c>
      <c r="E59" s="16">
        <v>8.5</v>
      </c>
      <c r="F59" s="16">
        <f t="shared" si="2"/>
        <v>2805</v>
      </c>
      <c r="G59" s="17"/>
      <c r="H59" s="21">
        <f t="shared" si="3"/>
        <v>0</v>
      </c>
      <c r="I59" s="43" t="s">
        <v>149</v>
      </c>
      <c r="J59" s="48"/>
    </row>
    <row r="60" s="2" customFormat="1" ht="40.5" spans="1:10">
      <c r="A60" s="33" t="s">
        <v>150</v>
      </c>
      <c r="B60" s="19" t="s">
        <v>151</v>
      </c>
      <c r="C60" s="35" t="s">
        <v>28</v>
      </c>
      <c r="D60" s="29">
        <v>66</v>
      </c>
      <c r="E60" s="15">
        <v>90</v>
      </c>
      <c r="F60" s="16">
        <f t="shared" si="2"/>
        <v>5940</v>
      </c>
      <c r="G60" s="17"/>
      <c r="H60" s="21">
        <f t="shared" si="3"/>
        <v>0</v>
      </c>
      <c r="I60" s="43" t="s">
        <v>137</v>
      </c>
      <c r="J60" s="48"/>
    </row>
    <row r="61" s="2" customFormat="1" ht="20.25" spans="1:10">
      <c r="A61" s="33" t="s">
        <v>152</v>
      </c>
      <c r="B61" s="19" t="s">
        <v>153</v>
      </c>
      <c r="C61" s="35" t="s">
        <v>148</v>
      </c>
      <c r="D61" s="29">
        <v>180</v>
      </c>
      <c r="E61" s="32">
        <v>110</v>
      </c>
      <c r="F61" s="16">
        <f t="shared" si="2"/>
        <v>19800</v>
      </c>
      <c r="G61" s="17"/>
      <c r="H61" s="21">
        <f t="shared" si="3"/>
        <v>0</v>
      </c>
      <c r="I61" s="43" t="s">
        <v>154</v>
      </c>
      <c r="J61" s="48"/>
    </row>
    <row r="62" s="1" customFormat="1" ht="29" customHeight="1" spans="1:10">
      <c r="A62" s="36" t="s">
        <v>155</v>
      </c>
      <c r="B62" s="37"/>
      <c r="C62" s="37"/>
      <c r="D62" s="37"/>
      <c r="E62" s="37"/>
      <c r="F62" s="38">
        <f>SUM(F4:F61)</f>
        <v>1832119.12</v>
      </c>
      <c r="G62" s="39"/>
      <c r="H62" s="40">
        <f>SUM(H4:H61)</f>
        <v>0</v>
      </c>
      <c r="I62" s="52"/>
      <c r="J62" s="53"/>
    </row>
  </sheetData>
  <sheetProtection algorithmName="SHA-512" hashValue="MSerg7QnPFaLKaRglSHD38ui0tvJcl+ClOqudyf8Y+kX2v83u4llSkBKHORLFmfYibycmmhOCkRNEYIytOjBpQ==" saltValue="cJMEqcY6+AunRuPeCpnUQw==" spinCount="100000" sheet="1" objects="1"/>
  <mergeCells count="8">
    <mergeCell ref="A1:J1"/>
    <mergeCell ref="A2:J2"/>
    <mergeCell ref="A62:E62"/>
    <mergeCell ref="I7:I8"/>
    <mergeCell ref="I12:I16"/>
    <mergeCell ref="I21:I22"/>
    <mergeCell ref="I24:I25"/>
    <mergeCell ref="I48:I49"/>
  </mergeCells>
  <conditionalFormatting sqref="A57">
    <cfRule type="cellIs" dxfId="0" priority="1" operator="equal">
      <formula>0</formula>
    </cfRule>
  </conditionalFormatting>
  <conditionalFormatting sqref="A5:A56 A58:A61">
    <cfRule type="cellIs" dxfId="0" priority="3" operator="equal">
      <formula>0</formula>
    </cfRule>
  </conditionalFormatting>
  <pageMargins left="0.984027777777778" right="0.786805555555556" top="0.472222222222222" bottom="0.354166666666667" header="0.314583333333333" footer="0.196527777777778"/>
  <pageSetup paperSize="8" scale="9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 +临建3.5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2024-02-21T20:08:00Z</dcterms:created>
  <dcterms:modified xsi:type="dcterms:W3CDTF">2025-03-10T03:21:15Z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ICV">
    <vt:lpwstr>A61B38B10BB24203B32770786CC4126C_13</vt:lpwstr>
  </property>
  <property fmtid="{D5CDD505-2E9C-101B-9397-08002B2CF9AE}" pid="4" name="KSOProductBuildVer">
    <vt:lpwstr>2052-12.1.0.20305</vt:lpwstr>
  </property>
  <property fmtid="{D5CDD505-2E9C-101B-9397-08002B2CF9AE}" pid="5" name="Created">
    <vt:filetime>2024-02-21T13:02:38Z</vt:filetime>
  </property>
</Properties>
</file>