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Print_Area" localSheetId="0">Sheet1!$A$1:$J$46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<sst xmlns="http://schemas.openxmlformats.org/spreadsheetml/2006/main" count="197" uniqueCount="149">
  <si>
    <t>工程量清单及限价</t>
  </si>
  <si>
    <r>
      <t>项目名称：黔西市2025年新增耕地建设项目(中建乡、中坪镇、永燊乡、协和镇、花溪乡)片区设计、施工(EPC)总承包（</t>
    </r>
    <r>
      <rPr>
        <sz val="11"/>
        <color theme="1"/>
        <rFont val="仿宋_GB2312"/>
        <charset val="134"/>
      </rPr>
      <t>Ⅱ</t>
    </r>
    <r>
      <rPr>
        <sz val="11"/>
        <color theme="1"/>
        <rFont val="宋体"/>
        <charset val="134"/>
        <scheme val="minor"/>
      </rPr>
      <t>标）--劳务分包</t>
    </r>
  </si>
  <si>
    <t>细目编号</t>
  </si>
  <si>
    <t>工程名称</t>
  </si>
  <si>
    <t>单位</t>
  </si>
  <si>
    <t>工程数量</t>
  </si>
  <si>
    <t>单价限价（元）
（不含税）</t>
  </si>
  <si>
    <t>限价总价（元）</t>
  </si>
  <si>
    <t>报价下浮率（%）</t>
  </si>
  <si>
    <t>报价单价（元）</t>
  </si>
  <si>
    <t>计价规则</t>
  </si>
  <si>
    <t>分包内容</t>
  </si>
  <si>
    <t>临时用工</t>
  </si>
  <si>
    <t>工日</t>
  </si>
  <si>
    <t>1.白天7：00-19：00内有效工作时间8小时为1工日；
2.夜间19：00-次日7：00内有效工作时间7小时为1工日；
3.工作时长不足的，可按比例折算。</t>
  </si>
  <si>
    <t>1.用工申请人填写用工申请表；
2.用工记录需明确施工部位、工作内容及工程量、有效工作时间等；
3.当天用工当天开具点工单，项目领导签字确认，否则不予计价。</t>
  </si>
  <si>
    <t>测量人员</t>
  </si>
  <si>
    <t>项</t>
  </si>
  <si>
    <t>1.按项计价</t>
  </si>
  <si>
    <t>1.测量人员费用。</t>
  </si>
  <si>
    <t>机械转场</t>
  </si>
  <si>
    <t>1.机械转场费用。</t>
  </si>
  <si>
    <t>一</t>
  </si>
  <si>
    <t>土地平整工程</t>
  </si>
  <si>
    <t>公顷</t>
  </si>
  <si>
    <t>新增旱地平整区</t>
  </si>
  <si>
    <t>1-1-1</t>
  </si>
  <si>
    <t>推土机推树根 树身直径≤10cm</t>
  </si>
  <si>
    <t>棵</t>
  </si>
  <si>
    <t>1.按实际推除树身、树根棵树为单位计价。</t>
  </si>
  <si>
    <t>1.推除树身、树根；2.指定地点堆放；3.文明施工及场地清理。含工料机全部费用。</t>
  </si>
  <si>
    <t>1-1-2</t>
  </si>
  <si>
    <t>表土剥离 挖掘机挖土</t>
  </si>
  <si>
    <t>m3</t>
  </si>
  <si>
    <t>1.依据图纸所示位置及范围，按设计图中的表土剥离以立方米为单位计价。</t>
  </si>
  <si>
    <t>1.清除场地表面的垃圾、废料、表土（腐殖土）、草皮。2.指定地点堆放；3.文明施工及场地清理。含工料机全部费用。</t>
  </si>
  <si>
    <t>1-1-3</t>
  </si>
  <si>
    <t>土方开挖 挖掘机挖土</t>
  </si>
  <si>
    <t>1.依据图纸所示位置及范围，按设计图中的土方工程量以立方米为单位计价。</t>
  </si>
  <si>
    <t>1.挖、装、运输、卸车。2.文明施工及场地清理。含工料机全部费用。</t>
  </si>
  <si>
    <t>1-1-4</t>
  </si>
  <si>
    <t>液压岩石破碎机破碎岩石 软石</t>
  </si>
  <si>
    <t>1.依据图纸所示位置及范围，按设计图中的石方工程量以立方米为单位计价。</t>
  </si>
  <si>
    <t>1.石方冷破碎开挖。2.文明施工及场地清理。含机械开挖工料机全部费用。</t>
  </si>
  <si>
    <t>1-1-5</t>
  </si>
  <si>
    <t>液压岩石破碎机破碎岩石 次坚石</t>
  </si>
  <si>
    <t>1-1-6</t>
  </si>
  <si>
    <t>液压岩石破碎机破碎岩石 坚石</t>
  </si>
  <si>
    <t>1-1-7</t>
  </si>
  <si>
    <t>推土机推土(三类土)</t>
  </si>
  <si>
    <t>1.依据图纸所示位置及范围，按设计图中的土石方工程量以立方米为单位计价。</t>
  </si>
  <si>
    <t>1.推土机推土石方。2.文明施工及场地清理。含工料机全部费用。</t>
  </si>
  <si>
    <t>1-1-8</t>
  </si>
  <si>
    <t>平整石方 推土机推运石渣</t>
  </si>
  <si>
    <t>1-1-9</t>
  </si>
  <si>
    <t>推土机推土(一、二类土)</t>
  </si>
  <si>
    <t>1-1-10</t>
  </si>
  <si>
    <t>人工清理表土 碎石渣、杂草</t>
  </si>
  <si>
    <t>亩</t>
  </si>
  <si>
    <t>1.依据图纸所示位置及范围，按设计图中的清理表土等工程量以平方米为单位计价。</t>
  </si>
  <si>
    <t>1.人工清理表土、碎石渣、杂草等。2.文明施工及场地清理。</t>
  </si>
  <si>
    <t>1-1-11</t>
  </si>
  <si>
    <t>土地翻耕 一、二类土</t>
  </si>
  <si>
    <t>1.依据图纸所示位置及范围，按设计图中的土地翻耕工程量以亩为单位计价。</t>
  </si>
  <si>
    <t>1.土地翻耕所涉及的人、材、机一切费用。2.文明施工及场地清理。</t>
  </si>
  <si>
    <t>1-1-12</t>
  </si>
  <si>
    <t>土坎修筑</t>
  </si>
  <si>
    <t>1.依据图纸所示位置和形式，按照结构尺寸体积以立方米为单位计价。</t>
  </si>
  <si>
    <t>1.土坎修筑所涉及的人、材、机一切费用。2.文明施工及场地清理。</t>
  </si>
  <si>
    <t>1-1-13</t>
  </si>
  <si>
    <t>干砌块石 挡土墙</t>
  </si>
  <si>
    <t>1.依据图纸所示位置及断面尺寸，按干砌片石的体积以立方米为单位计价。</t>
  </si>
  <si>
    <t>1.场地清理；2.基坑开挖、地基平整夯实，断面补挖；3.铺设垫层；4.铺砌片石；5.回填。</t>
  </si>
  <si>
    <t>1-1-14</t>
  </si>
  <si>
    <t>M7.5浆砌片石挡土墙</t>
  </si>
  <si>
    <t>1.依据图纸所示位置及断面尺寸，按图示不同强度等级水泥砂浆砌石体积以立方米为单位计价。2.不扣除沉降缝、泄水孔、预埋件所占体积。</t>
  </si>
  <si>
    <t>1.基坑开挖、清理、平整、夯实；2.浆砌片（块）石，设泄水孔及其滤水层；3.接缝处理；4.勾缝、抹面、墙背排水设施设置、墙背填料分层填筑；5.清理、废方弃运。</t>
  </si>
  <si>
    <t>1-1-15</t>
  </si>
  <si>
    <t>C20混凝土压顶</t>
  </si>
  <si>
    <t>1.依据所示断面尺寸和混凝土强度等级，按照浇筑体积以立方米为单位计价。</t>
  </si>
  <si>
    <t>1.清理结构表面；2.混凝土表面抹面收光；3.现场清理。</t>
  </si>
  <si>
    <t>1-1-16</t>
  </si>
  <si>
    <t>土源 客土 挖掘机挖装自卸汽车运土 （运距9KM）</t>
  </si>
  <si>
    <t>1.依据图纸所示位置及范围，按设计图中的客土工程量以立方米为单位计价。（单价含运距9km）</t>
  </si>
  <si>
    <t>1.客土所涉及的全部费用。2.文明施工及场地清理。</t>
  </si>
  <si>
    <t>土源客土超运</t>
  </si>
  <si>
    <r>
      <rPr>
        <sz val="9"/>
        <color theme="1"/>
        <rFont val="宋体"/>
        <charset val="134"/>
        <scheme val="minor"/>
      </rPr>
      <t>m3</t>
    </r>
    <r>
      <rPr>
        <sz val="9"/>
        <color theme="1"/>
        <rFont val="微软雅黑"/>
        <charset val="134"/>
      </rPr>
      <t>•</t>
    </r>
    <r>
      <rPr>
        <sz val="9"/>
        <color theme="1"/>
        <rFont val="宋体"/>
        <charset val="134"/>
        <scheme val="minor"/>
      </rPr>
      <t>km</t>
    </r>
  </si>
  <si>
    <t>1.依据图纸所示位置及范围，按实际客土工程量超运部分以立方米为单位计价。</t>
  </si>
  <si>
    <t>二</t>
  </si>
  <si>
    <t>灌溉与排水工程</t>
  </si>
  <si>
    <t>1</t>
  </si>
  <si>
    <t>新建蓄水池（3.65m×3.65m×2.8m)</t>
  </si>
  <si>
    <t>个</t>
  </si>
  <si>
    <t>1.依据图纸所示位置及尺寸，按设计图中的蓄水池工程量以个为单位计价。</t>
  </si>
  <si>
    <t>1.修建蓄水池的一切费用。2.文明施工及场地清理。</t>
  </si>
  <si>
    <t>2</t>
  </si>
  <si>
    <t>碎石垫层</t>
  </si>
  <si>
    <t>1.按图示密实体积以立方米为单位计价。</t>
  </si>
  <si>
    <t>1.基坑开挖、基地清理；2.临时排水；3.分层铺筑；4.分层碾压。（含材料）</t>
  </si>
  <si>
    <t>3</t>
  </si>
  <si>
    <t>C20混凝土渠道</t>
  </si>
  <si>
    <t>1.依据图纸所示位置及断面尺寸，按照不同强度等级混凝土现浇的截水沟的体积以立方米为单位计量。</t>
  </si>
  <si>
    <t>1.基坑开挖、场地清理；2.地基平整夯实，断面补挖；3.铺设垫层；4.模板制作、安装、拆除；5.钢筋制作与安装；6.混凝土浇筑、养护；7.回填。</t>
  </si>
  <si>
    <t>4</t>
  </si>
  <si>
    <t>块石换填 软土地基处理</t>
  </si>
  <si>
    <t>三</t>
  </si>
  <si>
    <t>田间道路工程</t>
  </si>
  <si>
    <t>碎石路基 厚度10cm</t>
  </si>
  <si>
    <t>1.依据图纸所示压实厚度，按照铺筑的体积以立方米为单位计价。</t>
  </si>
  <si>
    <t>1.检查、清除路基上的浮土、杂物，并洒水湿润；2.摊铺；3.整平、整型；4.洒水、碾压、整修。（含材料）</t>
  </si>
  <si>
    <t>C20水泥混凝土路面 厚度10cm</t>
  </si>
  <si>
    <t>m2</t>
  </si>
  <si>
    <t>1.依据图纸所示厚度和混凝土强度等级，按照铺筑面积以平方米为单位计价。</t>
  </si>
  <si>
    <t>1.检查和清理下承层、洒水湿润；2.模板制作、架设、安装、修整、拆除；3.运输、浇筑、振捣、真空吸水、抹平、压(刻）纹，养护；4.切缝、灌缝；5.初期养护。（含材料）</t>
  </si>
  <si>
    <t>5</t>
  </si>
  <si>
    <t>建筑物土方回填 机械夯填</t>
  </si>
  <si>
    <t>1.依据图纸所示结构物台背回填数量，按照压实的体积以立方米为单位计价。</t>
  </si>
  <si>
    <t>1.基地翻松、压实、挖台阶；2.临时排水、翻晒；3.分层摊铺；4.洒水、压实、刷坡；5.整型。</t>
  </si>
  <si>
    <t>6</t>
  </si>
  <si>
    <t>标识牌安装 砌筑砂浆M7.5</t>
  </si>
  <si>
    <t>1.依据图纸所示位置及工程数量，按照平方米为单位计价。</t>
  </si>
  <si>
    <t>1.标识牌安装的一切费用。2.文明施工及场地清理。</t>
  </si>
  <si>
    <t>7</t>
  </si>
  <si>
    <t>标识牌瓷砖（300×300mm）</t>
  </si>
  <si>
    <t>1.依据图纸所示位置及工程数量，以个为单位计价。</t>
  </si>
  <si>
    <t>1.标识牌瓷砖的一切费用。2.文明施工及场地清理。</t>
  </si>
  <si>
    <t>8</t>
  </si>
  <si>
    <t xml:space="preserve">软土地基处理 抛石挤淤 </t>
  </si>
  <si>
    <t>1.按照抛石体积的片石数量，以立方米为单位计价。</t>
  </si>
  <si>
    <t>1.临时排水；2.抛填片石；3.小石块、石屑填塞垫平；4.压实。（含材料）</t>
  </si>
  <si>
    <t>9</t>
  </si>
  <si>
    <t>C20 水泥混凝土路面 厚度15cm</t>
  </si>
  <si>
    <t>10</t>
  </si>
  <si>
    <t>表土剥离外运 1m3装载机挖装自卸汽车运土</t>
  </si>
  <si>
    <t>11</t>
  </si>
  <si>
    <t>表土运回 1m3挖掘机挖装自卸汽车运土</t>
  </si>
  <si>
    <t>1.依据图纸所示位置及范围，按设计图中的表土运回以立方米为单位计价。</t>
  </si>
  <si>
    <t>1.含表土覆盖的一切人、材、机费用。</t>
  </si>
  <si>
    <t>12</t>
  </si>
  <si>
    <t>平地机平 一般平土</t>
  </si>
  <si>
    <t>1.依据图纸所示位置及范围，按设计图中的平土以平方米为单位计价。</t>
  </si>
  <si>
    <t>1.平整土方；2.文明施工及场地清理。</t>
  </si>
  <si>
    <t>五</t>
  </si>
  <si>
    <t>其他工程</t>
  </si>
  <si>
    <t>项目标志牌</t>
  </si>
  <si>
    <t>座</t>
  </si>
  <si>
    <t>1.依据图纸所示位置及范围，按设计图中的标志牌以座为单位计价。</t>
  </si>
  <si>
    <t>1.含项目标志牌的人、材、机一切费用。</t>
  </si>
  <si>
    <t>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</si>
</sst>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微软雅黑"/>
      <charset val="134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76" fontId="0" fillId="2" borderId="0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177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1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177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 shrinkToFi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176" fontId="10" fillId="0" borderId="1" xfId="0" applyNumberFormat="1" applyFont="1" applyBorder="1" applyAlignment="1" applyProtection="1">
      <alignment horizontal="center" vertical="center" wrapText="1"/>
    </xf>
    <xf numFmtId="176" fontId="9" fillId="2" borderId="3" xfId="0" applyNumberFormat="1" applyFont="1" applyFill="1" applyBorder="1" applyAlignment="1" applyProtection="1">
      <alignment horizontal="left" vertical="center" wrapText="1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176" fontId="9" fillId="2" borderId="5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6" fontId="9" fillId="2" borderId="8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left" vertical="center" wrapText="1" shrinkToFi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7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176" fontId="14" fillId="0" borderId="13" xfId="0" applyNumberFormat="1" applyFont="1" applyFill="1" applyBorder="1" applyAlignment="1" applyProtection="1">
      <alignment horizontal="center" vertical="center" wrapText="1"/>
    </xf>
    <xf numFmtId="176" fontId="14" fillId="0" borderId="12" xfId="0" applyNumberFormat="1" applyFont="1" applyFill="1" applyBorder="1" applyAlignment="1" applyProtection="1">
      <alignment horizontal="center" vertical="center" wrapText="1"/>
    </xf>
    <xf numFmtId="176" fontId="1" fillId="0" borderId="14" xfId="0" applyNumberFormat="1" applyFont="1" applyFill="1" applyBorder="1" applyAlignment="1" applyProtection="1">
      <alignment horizontal="center" vertical="center" wrapText="1"/>
    </xf>
    <xf numFmtId="176" fontId="1" fillId="0" borderId="14" xfId="0" applyNumberFormat="1" applyFont="1" applyFill="1" applyBorder="1" applyAlignment="1" applyProtection="1">
      <alignment horizontal="left" vertical="center" wrapText="1"/>
    </xf>
    <xf numFmtId="176" fontId="1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54"/>
  <sheetViews>
    <sheetView tabSelected="1" view="pageBreakPreview" zoomScaleNormal="100" topLeftCell="A4" workbookViewId="0">
      <selection activeCell="G4" sqref="G4:G45"/>
    </sheetView>
  </sheetViews>
  <sheetFormatPr defaultColWidth="9" defaultRowHeight="14.25"/>
  <cols>
    <col min="1" max="1" width="5.125" style="5" customWidth="1"/>
    <col min="2" max="2" width="16" style="5" customWidth="1"/>
    <col min="3" max="3" width="4.625" style="6" customWidth="1"/>
    <col min="4" max="4" width="8.125" style="5" customWidth="1"/>
    <col min="5" max="5" width="8.75" style="7" customWidth="1"/>
    <col min="6" max="6" width="9.625" style="8" customWidth="1"/>
    <col min="7" max="7" width="11.125" style="9" customWidth="1"/>
    <col min="8" max="8" width="8.125" style="9" hidden="1" customWidth="1"/>
    <col min="9" max="9" width="19.875" style="8" customWidth="1"/>
    <col min="10" max="10" width="24.125" style="10" customWidth="1"/>
    <col min="11" max="11" width="12.0666666666667" style="1" customWidth="1"/>
    <col min="12" max="12" width="13.75" style="1" customWidth="1"/>
    <col min="13" max="13" width="13.75" style="1"/>
    <col min="14" max="237" width="9" style="1"/>
    <col min="238" max="16384" width="9" style="4"/>
  </cols>
  <sheetData>
    <row r="1" s="1" customFormat="1" ht="31" customHeight="1" spans="1:45">
      <c r="A1" s="11" t="s">
        <v>0</v>
      </c>
      <c r="B1" s="11"/>
      <c r="C1" s="12"/>
      <c r="D1" s="11"/>
      <c r="E1" s="13"/>
      <c r="F1" s="13"/>
      <c r="G1" s="14"/>
      <c r="H1" s="14"/>
      <c r="I1" s="14"/>
      <c r="J1" s="15"/>
    </row>
    <row r="2" s="1" customFormat="1" ht="27" customHeight="1" spans="1:45">
      <c r="A2" s="16" t="s">
        <v>1</v>
      </c>
      <c r="B2" s="16"/>
      <c r="C2" s="16"/>
      <c r="D2" s="16"/>
      <c r="E2" s="9"/>
      <c r="F2" s="9"/>
      <c r="G2" s="9"/>
      <c r="H2" s="9"/>
      <c r="I2" s="9"/>
      <c r="J2" s="16"/>
    </row>
    <row r="3" s="2" customFormat="1" ht="36" spans="1:45">
      <c r="A3" s="17" t="s">
        <v>2</v>
      </c>
      <c r="B3" s="17" t="s">
        <v>3</v>
      </c>
      <c r="C3" s="18" t="s">
        <v>4</v>
      </c>
      <c r="D3" s="19" t="s">
        <v>5</v>
      </c>
      <c r="E3" s="20" t="s">
        <v>6</v>
      </c>
      <c r="F3" s="21" t="s">
        <v>7</v>
      </c>
      <c r="G3" s="17" t="s">
        <v>8</v>
      </c>
      <c r="H3" s="17" t="s">
        <v>9</v>
      </c>
      <c r="I3" s="17" t="s">
        <v>10</v>
      </c>
      <c r="J3" s="17" t="s">
        <v>11</v>
      </c>
    </row>
    <row r="4" s="2" customFormat="1" ht="78.75" spans="1:45">
      <c r="A4" s="22">
        <v>1</v>
      </c>
      <c r="B4" s="23" t="s">
        <v>12</v>
      </c>
      <c r="C4" s="23" t="s">
        <v>13</v>
      </c>
      <c r="D4" s="24">
        <v>50</v>
      </c>
      <c r="E4" s="25">
        <v>150</v>
      </c>
      <c r="F4" s="26">
        <f t="shared" ref="F4:F6" si="0">ROUND(E4*D4,0)</f>
        <v>7500</v>
      </c>
      <c r="G4" s="27"/>
      <c r="H4" s="26">
        <f t="shared" ref="H4:H45" si="1">TRUNC(E4*(1-$G$4/100),2)</f>
        <v>150</v>
      </c>
      <c r="I4" s="28" t="s">
        <v>14</v>
      </c>
      <c r="J4" s="29" t="s">
        <v>15</v>
      </c>
    </row>
    <row r="5" s="2" customFormat="1" ht="12" spans="1:45">
      <c r="A5" s="22">
        <v>2</v>
      </c>
      <c r="B5" s="23" t="s">
        <v>16</v>
      </c>
      <c r="C5" s="23" t="s">
        <v>17</v>
      </c>
      <c r="D5" s="24">
        <v>1</v>
      </c>
      <c r="E5" s="25">
        <v>15000</v>
      </c>
      <c r="F5" s="26">
        <f t="shared" si="0"/>
        <v>15000</v>
      </c>
      <c r="G5" s="30"/>
      <c r="H5" s="26">
        <f t="shared" si="1"/>
        <v>15000</v>
      </c>
      <c r="I5" s="28" t="s">
        <v>18</v>
      </c>
      <c r="J5" s="29" t="s">
        <v>19</v>
      </c>
    </row>
    <row r="6" s="2" customFormat="1" ht="12" spans="1:45">
      <c r="A6" s="22">
        <v>3</v>
      </c>
      <c r="B6" s="23" t="s">
        <v>20</v>
      </c>
      <c r="C6" s="23" t="s">
        <v>17</v>
      </c>
      <c r="D6" s="24">
        <v>1</v>
      </c>
      <c r="E6" s="25">
        <v>20000</v>
      </c>
      <c r="F6" s="26">
        <f t="shared" si="0"/>
        <v>20000</v>
      </c>
      <c r="G6" s="30"/>
      <c r="H6" s="26">
        <f t="shared" si="1"/>
        <v>20000</v>
      </c>
      <c r="I6" s="28" t="s">
        <v>18</v>
      </c>
      <c r="J6" s="29" t="s">
        <v>21</v>
      </c>
    </row>
    <row r="7" s="3" customFormat="1" ht="12" spans="1:45">
      <c r="A7" s="31" t="s">
        <v>22</v>
      </c>
      <c r="B7" s="32" t="s">
        <v>23</v>
      </c>
      <c r="C7" s="23" t="s">
        <v>24</v>
      </c>
      <c r="D7" s="33"/>
      <c r="E7" s="25"/>
      <c r="F7" s="26"/>
      <c r="G7" s="30"/>
      <c r="H7" s="26">
        <f t="shared" si="1"/>
        <v>0</v>
      </c>
      <c r="I7" s="26"/>
      <c r="J7" s="34"/>
      <c r="K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="3" customFormat="1" ht="12" spans="1:45">
      <c r="A8" s="35">
        <v>1</v>
      </c>
      <c r="B8" s="36" t="s">
        <v>25</v>
      </c>
      <c r="C8" s="37" t="s">
        <v>24</v>
      </c>
      <c r="D8" s="33"/>
      <c r="E8" s="25"/>
      <c r="F8" s="26"/>
      <c r="G8" s="30"/>
      <c r="H8" s="26">
        <f t="shared" si="1"/>
        <v>0</v>
      </c>
      <c r="I8" s="26"/>
      <c r="J8" s="34"/>
      <c r="K8" s="2"/>
      <c r="L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="3" customFormat="1" ht="33.75" spans="1:45">
      <c r="A9" s="38" t="s">
        <v>26</v>
      </c>
      <c r="B9" s="36" t="s">
        <v>27</v>
      </c>
      <c r="C9" s="36" t="s">
        <v>28</v>
      </c>
      <c r="D9" s="33">
        <v>20456.5658</v>
      </c>
      <c r="E9" s="33">
        <v>2</v>
      </c>
      <c r="F9" s="26">
        <f>ROUND(E9*D9,0)</f>
        <v>40913</v>
      </c>
      <c r="G9" s="30"/>
      <c r="H9" s="26">
        <f t="shared" si="1"/>
        <v>2</v>
      </c>
      <c r="I9" s="28" t="s">
        <v>29</v>
      </c>
      <c r="J9" s="29" t="s">
        <v>30</v>
      </c>
      <c r="L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s="3" customFormat="1" ht="45" spans="1:45">
      <c r="A10" s="38" t="s">
        <v>31</v>
      </c>
      <c r="B10" s="39" t="s">
        <v>32</v>
      </c>
      <c r="C10" s="23" t="s">
        <v>33</v>
      </c>
      <c r="D10" s="33">
        <v>10169.29</v>
      </c>
      <c r="E10" s="33">
        <v>2.5</v>
      </c>
      <c r="F10" s="26">
        <f t="shared" ref="F10:F25" si="2">ROUND(E10*D10,0)</f>
        <v>25423</v>
      </c>
      <c r="G10" s="30"/>
      <c r="H10" s="26">
        <f t="shared" si="1"/>
        <v>2.5</v>
      </c>
      <c r="I10" s="28" t="s">
        <v>34</v>
      </c>
      <c r="J10" s="29" t="s">
        <v>35</v>
      </c>
      <c r="L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</row>
    <row r="11" s="3" customFormat="1" ht="33.75" spans="1:45">
      <c r="A11" s="38" t="s">
        <v>36</v>
      </c>
      <c r="B11" s="39" t="s">
        <v>37</v>
      </c>
      <c r="C11" s="23" t="s">
        <v>33</v>
      </c>
      <c r="D11" s="33">
        <v>6540.2934</v>
      </c>
      <c r="E11" s="33">
        <v>2.5</v>
      </c>
      <c r="F11" s="26">
        <f t="shared" si="2"/>
        <v>16351</v>
      </c>
      <c r="G11" s="30"/>
      <c r="H11" s="26">
        <f t="shared" si="1"/>
        <v>2.5</v>
      </c>
      <c r="I11" s="28" t="s">
        <v>38</v>
      </c>
      <c r="J11" s="29" t="s">
        <v>39</v>
      </c>
      <c r="L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</row>
    <row r="12" s="3" customFormat="1" ht="22.5" spans="1:45">
      <c r="A12" s="38" t="s">
        <v>40</v>
      </c>
      <c r="B12" s="39" t="s">
        <v>41</v>
      </c>
      <c r="C12" s="39" t="s">
        <v>33</v>
      </c>
      <c r="D12" s="40">
        <v>1</v>
      </c>
      <c r="E12" s="33">
        <v>12</v>
      </c>
      <c r="F12" s="26">
        <f t="shared" si="2"/>
        <v>12</v>
      </c>
      <c r="G12" s="30"/>
      <c r="H12" s="26">
        <f t="shared" si="1"/>
        <v>12</v>
      </c>
      <c r="I12" s="41" t="s">
        <v>42</v>
      </c>
      <c r="J12" s="42" t="s">
        <v>43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</row>
    <row r="13" s="3" customFormat="1" ht="22.5" spans="1:45">
      <c r="A13" s="38" t="s">
        <v>44</v>
      </c>
      <c r="B13" s="39" t="s">
        <v>45</v>
      </c>
      <c r="C13" s="39" t="s">
        <v>33</v>
      </c>
      <c r="D13" s="40">
        <v>1</v>
      </c>
      <c r="E13" s="33">
        <v>28</v>
      </c>
      <c r="F13" s="26">
        <f t="shared" si="2"/>
        <v>28</v>
      </c>
      <c r="G13" s="30"/>
      <c r="H13" s="26">
        <f t="shared" si="1"/>
        <v>28</v>
      </c>
      <c r="I13" s="43"/>
      <c r="J13" s="4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</row>
    <row r="14" s="3" customFormat="1" ht="22.5" spans="1:45">
      <c r="A14" s="38" t="s">
        <v>46</v>
      </c>
      <c r="B14" s="45" t="s">
        <v>47</v>
      </c>
      <c r="C14" s="39" t="s">
        <v>33</v>
      </c>
      <c r="D14" s="40">
        <v>28194.898174</v>
      </c>
      <c r="E14" s="33">
        <v>40</v>
      </c>
      <c r="F14" s="26">
        <f t="shared" si="2"/>
        <v>1127796</v>
      </c>
      <c r="G14" s="30"/>
      <c r="H14" s="26">
        <f t="shared" si="1"/>
        <v>40</v>
      </c>
      <c r="I14" s="46"/>
      <c r="J14" s="4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s="3" customFormat="1" ht="12" spans="1:45">
      <c r="A15" s="38" t="s">
        <v>48</v>
      </c>
      <c r="B15" s="45" t="s">
        <v>49</v>
      </c>
      <c r="C15" s="45" t="s">
        <v>33</v>
      </c>
      <c r="D15" s="33">
        <v>6540.2934</v>
      </c>
      <c r="E15" s="25">
        <v>1</v>
      </c>
      <c r="F15" s="26">
        <f t="shared" si="2"/>
        <v>6540</v>
      </c>
      <c r="G15" s="30"/>
      <c r="H15" s="26">
        <f t="shared" si="1"/>
        <v>1</v>
      </c>
      <c r="I15" s="41" t="s">
        <v>50</v>
      </c>
      <c r="J15" s="42" t="s">
        <v>51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</row>
    <row r="16" s="3" customFormat="1" ht="22.5" spans="1:45">
      <c r="A16" s="38" t="s">
        <v>52</v>
      </c>
      <c r="B16" s="45" t="s">
        <v>53</v>
      </c>
      <c r="C16" s="45" t="s">
        <v>33</v>
      </c>
      <c r="D16" s="33">
        <v>18109.034843</v>
      </c>
      <c r="E16" s="25">
        <v>1</v>
      </c>
      <c r="F16" s="26">
        <f t="shared" si="2"/>
        <v>18109</v>
      </c>
      <c r="G16" s="30"/>
      <c r="H16" s="26">
        <f t="shared" si="1"/>
        <v>1</v>
      </c>
      <c r="I16" s="43"/>
      <c r="J16" s="4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s="3" customFormat="1" ht="22.5" spans="1:237">
      <c r="A17" s="38" t="s">
        <v>54</v>
      </c>
      <c r="B17" s="45" t="s">
        <v>55</v>
      </c>
      <c r="C17" s="45" t="s">
        <v>33</v>
      </c>
      <c r="D17" s="33">
        <v>10169.29</v>
      </c>
      <c r="E17" s="25">
        <v>1</v>
      </c>
      <c r="F17" s="26">
        <f t="shared" si="2"/>
        <v>10169</v>
      </c>
      <c r="G17" s="30"/>
      <c r="H17" s="26">
        <f t="shared" si="1"/>
        <v>1</v>
      </c>
      <c r="I17" s="46"/>
      <c r="J17" s="4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s="3" customFormat="1" ht="45" spans="1:237">
      <c r="A18" s="38" t="s">
        <v>56</v>
      </c>
      <c r="B18" s="48" t="s">
        <v>57</v>
      </c>
      <c r="C18" s="45" t="s">
        <v>58</v>
      </c>
      <c r="D18" s="33">
        <v>71.78</v>
      </c>
      <c r="E18" s="25">
        <v>120</v>
      </c>
      <c r="F18" s="26">
        <f t="shared" si="2"/>
        <v>8614</v>
      </c>
      <c r="G18" s="30"/>
      <c r="H18" s="26">
        <f t="shared" si="1"/>
        <v>120</v>
      </c>
      <c r="I18" s="28" t="s">
        <v>59</v>
      </c>
      <c r="J18" s="29" t="s">
        <v>60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</row>
    <row r="19" s="3" customFormat="1" ht="33.75" spans="1:237">
      <c r="A19" s="38" t="s">
        <v>61</v>
      </c>
      <c r="B19" s="45" t="s">
        <v>62</v>
      </c>
      <c r="C19" s="45" t="s">
        <v>58</v>
      </c>
      <c r="D19" s="33">
        <v>143.577</v>
      </c>
      <c r="E19" s="26">
        <v>130</v>
      </c>
      <c r="F19" s="26">
        <f t="shared" si="2"/>
        <v>18665</v>
      </c>
      <c r="G19" s="30"/>
      <c r="H19" s="26">
        <f t="shared" si="1"/>
        <v>130</v>
      </c>
      <c r="I19" s="28" t="s">
        <v>63</v>
      </c>
      <c r="J19" s="29" t="s">
        <v>64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="4" customFormat="1" ht="33.75" spans="1:237">
      <c r="A20" s="38" t="s">
        <v>65</v>
      </c>
      <c r="B20" s="49" t="s">
        <v>66</v>
      </c>
      <c r="C20" s="49" t="s">
        <v>33</v>
      </c>
      <c r="D20" s="50">
        <v>4288.1575</v>
      </c>
      <c r="E20" s="26">
        <v>18</v>
      </c>
      <c r="F20" s="26">
        <f t="shared" si="2"/>
        <v>77187</v>
      </c>
      <c r="G20" s="30"/>
      <c r="H20" s="26">
        <f t="shared" si="1"/>
        <v>18</v>
      </c>
      <c r="I20" s="28" t="s">
        <v>67</v>
      </c>
      <c r="J20" s="29" t="s">
        <v>68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</row>
    <row r="21" s="4" customFormat="1" ht="33.75" spans="1:237">
      <c r="A21" s="38" t="s">
        <v>69</v>
      </c>
      <c r="B21" s="49" t="s">
        <v>70</v>
      </c>
      <c r="C21" s="49" t="s">
        <v>33</v>
      </c>
      <c r="D21" s="50">
        <v>8053.88</v>
      </c>
      <c r="E21" s="50">
        <v>110</v>
      </c>
      <c r="F21" s="26">
        <f t="shared" si="2"/>
        <v>885927</v>
      </c>
      <c r="G21" s="30"/>
      <c r="H21" s="26">
        <f t="shared" si="1"/>
        <v>110</v>
      </c>
      <c r="I21" s="28" t="s">
        <v>71</v>
      </c>
      <c r="J21" s="29" t="s">
        <v>72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</row>
    <row r="22" s="4" customFormat="1" ht="67.5" spans="1:237">
      <c r="A22" s="38" t="s">
        <v>73</v>
      </c>
      <c r="B22" s="49" t="s">
        <v>74</v>
      </c>
      <c r="C22" s="49" t="s">
        <v>33</v>
      </c>
      <c r="D22" s="50">
        <v>222.6</v>
      </c>
      <c r="E22" s="26">
        <v>194</v>
      </c>
      <c r="F22" s="26">
        <f t="shared" si="2"/>
        <v>43184</v>
      </c>
      <c r="G22" s="30"/>
      <c r="H22" s="26">
        <f t="shared" si="1"/>
        <v>194</v>
      </c>
      <c r="I22" s="28" t="s">
        <v>75</v>
      </c>
      <c r="J22" s="29" t="s">
        <v>76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</row>
    <row r="23" s="4" customFormat="1" ht="33.75" spans="1:237">
      <c r="A23" s="38" t="s">
        <v>77</v>
      </c>
      <c r="B23" s="49" t="s">
        <v>78</v>
      </c>
      <c r="C23" s="49" t="s">
        <v>33</v>
      </c>
      <c r="D23" s="50">
        <v>88.8</v>
      </c>
      <c r="E23" s="26">
        <v>450</v>
      </c>
      <c r="F23" s="26">
        <f t="shared" si="2"/>
        <v>39960</v>
      </c>
      <c r="G23" s="30"/>
      <c r="H23" s="26">
        <f t="shared" si="1"/>
        <v>450</v>
      </c>
      <c r="I23" s="28" t="s">
        <v>79</v>
      </c>
      <c r="J23" s="29" t="s">
        <v>80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</row>
    <row r="24" s="4" customFormat="1" ht="45" spans="1:237">
      <c r="A24" s="38" t="s">
        <v>81</v>
      </c>
      <c r="B24" s="49" t="s">
        <v>82</v>
      </c>
      <c r="C24" s="49" t="s">
        <v>33</v>
      </c>
      <c r="D24" s="50">
        <v>25315.5</v>
      </c>
      <c r="E24" s="26">
        <v>24</v>
      </c>
      <c r="F24" s="26">
        <f t="shared" si="2"/>
        <v>607572</v>
      </c>
      <c r="G24" s="30"/>
      <c r="H24" s="26">
        <f t="shared" si="1"/>
        <v>24</v>
      </c>
      <c r="I24" s="28" t="s">
        <v>83</v>
      </c>
      <c r="J24" s="29" t="s">
        <v>84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</row>
    <row r="25" s="4" customFormat="1" ht="33.75" spans="1:237">
      <c r="A25" s="38"/>
      <c r="B25" s="49" t="s">
        <v>85</v>
      </c>
      <c r="C25" s="49" t="s">
        <v>86</v>
      </c>
      <c r="D25" s="50">
        <v>1</v>
      </c>
      <c r="E25" s="26">
        <v>2</v>
      </c>
      <c r="F25" s="26">
        <f t="shared" si="2"/>
        <v>2</v>
      </c>
      <c r="G25" s="30"/>
      <c r="H25" s="26">
        <f t="shared" si="1"/>
        <v>2</v>
      </c>
      <c r="I25" s="28" t="s">
        <v>87</v>
      </c>
      <c r="J25" s="29" t="s">
        <v>39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</row>
    <row r="26" s="4" customFormat="1" spans="1:237">
      <c r="A26" s="51" t="s">
        <v>88</v>
      </c>
      <c r="B26" s="52" t="s">
        <v>89</v>
      </c>
      <c r="C26" s="52"/>
      <c r="D26" s="50"/>
      <c r="E26" s="26"/>
      <c r="F26" s="26"/>
      <c r="G26" s="30"/>
      <c r="H26" s="26">
        <f t="shared" si="1"/>
        <v>0</v>
      </c>
      <c r="I26" s="26"/>
      <c r="J26" s="5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</row>
    <row r="27" s="4" customFormat="1" ht="33.75" spans="1:237">
      <c r="A27" s="51" t="s">
        <v>90</v>
      </c>
      <c r="B27" s="32" t="s">
        <v>91</v>
      </c>
      <c r="C27" s="32" t="s">
        <v>92</v>
      </c>
      <c r="D27" s="50">
        <v>13</v>
      </c>
      <c r="E27" s="26">
        <v>20000</v>
      </c>
      <c r="F27" s="26">
        <f t="shared" ref="F27:F32" si="3">ROUND(E27*D27,0)</f>
        <v>260000</v>
      </c>
      <c r="G27" s="30"/>
      <c r="H27" s="26">
        <f t="shared" si="1"/>
        <v>20000</v>
      </c>
      <c r="I27" s="28" t="s">
        <v>93</v>
      </c>
      <c r="J27" s="29" t="s">
        <v>94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</row>
    <row r="28" s="4" customFormat="1" ht="33.75" spans="1:237">
      <c r="A28" s="51" t="s">
        <v>95</v>
      </c>
      <c r="B28" s="49" t="s">
        <v>96</v>
      </c>
      <c r="C28" s="49" t="s">
        <v>33</v>
      </c>
      <c r="D28" s="50">
        <v>27.36</v>
      </c>
      <c r="E28" s="26">
        <v>130</v>
      </c>
      <c r="F28" s="26">
        <f t="shared" si="3"/>
        <v>3557</v>
      </c>
      <c r="G28" s="30"/>
      <c r="H28" s="26">
        <f t="shared" si="1"/>
        <v>130</v>
      </c>
      <c r="I28" s="28" t="s">
        <v>97</v>
      </c>
      <c r="J28" s="29" t="s">
        <v>98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</row>
    <row r="29" s="4" customFormat="1" ht="56.25" spans="1:237">
      <c r="A29" s="51" t="s">
        <v>99</v>
      </c>
      <c r="B29" s="49" t="s">
        <v>100</v>
      </c>
      <c r="C29" s="49" t="s">
        <v>33</v>
      </c>
      <c r="D29" s="50">
        <v>73.872</v>
      </c>
      <c r="E29" s="50">
        <v>450</v>
      </c>
      <c r="F29" s="26">
        <f t="shared" si="3"/>
        <v>33242</v>
      </c>
      <c r="G29" s="30"/>
      <c r="H29" s="26">
        <f t="shared" si="1"/>
        <v>450</v>
      </c>
      <c r="I29" s="28" t="s">
        <v>101</v>
      </c>
      <c r="J29" s="29" t="s">
        <v>102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</row>
    <row r="30" s="4" customFormat="1" ht="33.75" spans="1:237">
      <c r="A30" s="51" t="s">
        <v>103</v>
      </c>
      <c r="B30" s="49" t="s">
        <v>104</v>
      </c>
      <c r="C30" s="49" t="s">
        <v>33</v>
      </c>
      <c r="D30" s="50">
        <v>1</v>
      </c>
      <c r="E30" s="50">
        <v>50</v>
      </c>
      <c r="F30" s="26">
        <f t="shared" si="3"/>
        <v>50</v>
      </c>
      <c r="G30" s="30"/>
      <c r="H30" s="26">
        <f t="shared" si="1"/>
        <v>50</v>
      </c>
      <c r="I30" s="28" t="s">
        <v>97</v>
      </c>
      <c r="J30" s="29" t="s">
        <v>98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</row>
    <row r="31" s="4" customFormat="1" spans="1:237">
      <c r="A31" s="38" t="s">
        <v>105</v>
      </c>
      <c r="B31" s="49" t="s">
        <v>106</v>
      </c>
      <c r="C31" s="49"/>
      <c r="D31" s="50"/>
      <c r="E31" s="26"/>
      <c r="F31" s="26"/>
      <c r="G31" s="30"/>
      <c r="H31" s="26">
        <f t="shared" si="1"/>
        <v>0</v>
      </c>
      <c r="I31" s="26"/>
      <c r="J31" s="5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</row>
    <row r="32" s="4" customFormat="1" ht="45" spans="1:237">
      <c r="A32" s="38" t="s">
        <v>90</v>
      </c>
      <c r="B32" s="49" t="s">
        <v>32</v>
      </c>
      <c r="C32" s="49" t="s">
        <v>33</v>
      </c>
      <c r="D32" s="50">
        <v>1300.4</v>
      </c>
      <c r="E32" s="26">
        <v>2.5</v>
      </c>
      <c r="F32" s="26">
        <f t="shared" si="3"/>
        <v>3251</v>
      </c>
      <c r="G32" s="30"/>
      <c r="H32" s="26">
        <f t="shared" si="1"/>
        <v>2.5</v>
      </c>
      <c r="I32" s="28" t="s">
        <v>34</v>
      </c>
      <c r="J32" s="29" t="s">
        <v>35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</row>
    <row r="33" s="4" customFormat="1" ht="33.75" spans="1:237">
      <c r="A33" s="38" t="s">
        <v>95</v>
      </c>
      <c r="B33" s="49" t="s">
        <v>47</v>
      </c>
      <c r="C33" s="49" t="s">
        <v>33</v>
      </c>
      <c r="D33" s="50">
        <v>824.26</v>
      </c>
      <c r="E33" s="26">
        <v>35</v>
      </c>
      <c r="F33" s="26">
        <f t="shared" ref="F33:F43" si="4">ROUND(E33*D33,0)</f>
        <v>28849</v>
      </c>
      <c r="G33" s="30"/>
      <c r="H33" s="26">
        <f t="shared" si="1"/>
        <v>35</v>
      </c>
      <c r="I33" s="28" t="s">
        <v>42</v>
      </c>
      <c r="J33" s="29" t="s">
        <v>43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</row>
    <row r="34" s="4" customFormat="1" ht="45" spans="1:237">
      <c r="A34" s="38" t="s">
        <v>99</v>
      </c>
      <c r="B34" s="49" t="s">
        <v>107</v>
      </c>
      <c r="C34" s="49" t="s">
        <v>33</v>
      </c>
      <c r="D34" s="50">
        <v>281.88</v>
      </c>
      <c r="E34" s="26">
        <v>130</v>
      </c>
      <c r="F34" s="26">
        <f t="shared" si="4"/>
        <v>36644</v>
      </c>
      <c r="G34" s="30"/>
      <c r="H34" s="26">
        <f t="shared" si="1"/>
        <v>130</v>
      </c>
      <c r="I34" s="28" t="s">
        <v>108</v>
      </c>
      <c r="J34" s="29" t="s">
        <v>109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</row>
    <row r="35" s="4" customFormat="1" ht="67.5" spans="1:237">
      <c r="A35" s="38" t="s">
        <v>103</v>
      </c>
      <c r="B35" s="49" t="s">
        <v>110</v>
      </c>
      <c r="C35" s="49" t="s">
        <v>111</v>
      </c>
      <c r="D35" s="50">
        <v>1012.8</v>
      </c>
      <c r="E35" s="26">
        <v>40</v>
      </c>
      <c r="F35" s="26">
        <f t="shared" si="4"/>
        <v>40512</v>
      </c>
      <c r="G35" s="30"/>
      <c r="H35" s="26">
        <f t="shared" si="1"/>
        <v>40</v>
      </c>
      <c r="I35" s="28" t="s">
        <v>112</v>
      </c>
      <c r="J35" s="29" t="s">
        <v>113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</row>
    <row r="36" s="4" customFormat="1" ht="33.75" spans="1:237">
      <c r="A36" s="38" t="s">
        <v>114</v>
      </c>
      <c r="B36" s="49" t="s">
        <v>115</v>
      </c>
      <c r="C36" s="49" t="s">
        <v>33</v>
      </c>
      <c r="D36" s="50">
        <v>187.45</v>
      </c>
      <c r="E36" s="26">
        <v>30</v>
      </c>
      <c r="F36" s="26">
        <f t="shared" si="4"/>
        <v>5624</v>
      </c>
      <c r="G36" s="30"/>
      <c r="H36" s="26">
        <f t="shared" si="1"/>
        <v>30</v>
      </c>
      <c r="I36" s="28" t="s">
        <v>116</v>
      </c>
      <c r="J36" s="29" t="s">
        <v>117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</row>
    <row r="37" s="4" customFormat="1" ht="33.75" spans="1:237">
      <c r="A37" s="38" t="s">
        <v>118</v>
      </c>
      <c r="B37" s="49" t="s">
        <v>119</v>
      </c>
      <c r="C37" s="49" t="s">
        <v>111</v>
      </c>
      <c r="D37" s="50">
        <v>0.9</v>
      </c>
      <c r="E37" s="26">
        <v>20</v>
      </c>
      <c r="F37" s="26">
        <f t="shared" si="4"/>
        <v>18</v>
      </c>
      <c r="G37" s="30"/>
      <c r="H37" s="26">
        <f t="shared" si="1"/>
        <v>20</v>
      </c>
      <c r="I37" s="28" t="s">
        <v>120</v>
      </c>
      <c r="J37" s="29" t="s">
        <v>121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</row>
    <row r="38" s="4" customFormat="1" ht="22.5" spans="1:237">
      <c r="A38" s="38" t="s">
        <v>122</v>
      </c>
      <c r="B38" s="49" t="s">
        <v>123</v>
      </c>
      <c r="C38" s="49" t="s">
        <v>92</v>
      </c>
      <c r="D38" s="50">
        <v>10</v>
      </c>
      <c r="E38" s="26">
        <v>30</v>
      </c>
      <c r="F38" s="26">
        <f t="shared" si="4"/>
        <v>300</v>
      </c>
      <c r="G38" s="30"/>
      <c r="H38" s="26">
        <f t="shared" si="1"/>
        <v>30</v>
      </c>
      <c r="I38" s="28" t="s">
        <v>124</v>
      </c>
      <c r="J38" s="29" t="s">
        <v>125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</row>
    <row r="39" s="4" customFormat="1" ht="33.75" spans="1:237">
      <c r="A39" s="38" t="s">
        <v>126</v>
      </c>
      <c r="B39" s="49" t="s">
        <v>127</v>
      </c>
      <c r="C39" s="49" t="s">
        <v>33</v>
      </c>
      <c r="D39" s="50">
        <v>1</v>
      </c>
      <c r="E39" s="26">
        <v>50</v>
      </c>
      <c r="F39" s="26">
        <f t="shared" si="4"/>
        <v>50</v>
      </c>
      <c r="G39" s="30"/>
      <c r="H39" s="26">
        <f t="shared" si="1"/>
        <v>50</v>
      </c>
      <c r="I39" s="28" t="s">
        <v>128</v>
      </c>
      <c r="J39" s="29" t="s">
        <v>129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</row>
    <row r="40" s="4" customFormat="1" ht="67.5" spans="1:237">
      <c r="A40" s="38" t="s">
        <v>130</v>
      </c>
      <c r="B40" s="49" t="s">
        <v>131</v>
      </c>
      <c r="C40" s="49" t="s">
        <v>111</v>
      </c>
      <c r="D40" s="50">
        <v>1806</v>
      </c>
      <c r="E40" s="26">
        <v>60</v>
      </c>
      <c r="F40" s="26">
        <f t="shared" si="4"/>
        <v>108360</v>
      </c>
      <c r="G40" s="30"/>
      <c r="H40" s="26">
        <f t="shared" si="1"/>
        <v>60</v>
      </c>
      <c r="I40" s="28" t="s">
        <v>112</v>
      </c>
      <c r="J40" s="29" t="s">
        <v>113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</row>
    <row r="41" s="4" customFormat="1" ht="45" spans="1:237">
      <c r="A41" s="38" t="s">
        <v>132</v>
      </c>
      <c r="B41" s="49" t="s">
        <v>133</v>
      </c>
      <c r="C41" s="49" t="s">
        <v>33</v>
      </c>
      <c r="D41" s="50">
        <v>2702</v>
      </c>
      <c r="E41" s="26">
        <v>2.5</v>
      </c>
      <c r="F41" s="26">
        <f t="shared" si="4"/>
        <v>6755</v>
      </c>
      <c r="G41" s="30"/>
      <c r="H41" s="26">
        <f t="shared" si="1"/>
        <v>2.5</v>
      </c>
      <c r="I41" s="28" t="s">
        <v>34</v>
      </c>
      <c r="J41" s="29" t="s">
        <v>35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</row>
    <row r="42" s="4" customFormat="1" ht="33.75" spans="1:237">
      <c r="A42" s="38" t="s">
        <v>134</v>
      </c>
      <c r="B42" s="49" t="s">
        <v>135</v>
      </c>
      <c r="C42" s="49" t="s">
        <v>33</v>
      </c>
      <c r="D42" s="50">
        <v>2702</v>
      </c>
      <c r="E42" s="26">
        <v>2.5</v>
      </c>
      <c r="F42" s="26">
        <f t="shared" si="4"/>
        <v>6755</v>
      </c>
      <c r="G42" s="30"/>
      <c r="H42" s="26">
        <f t="shared" si="1"/>
        <v>2.5</v>
      </c>
      <c r="I42" s="28" t="s">
        <v>136</v>
      </c>
      <c r="J42" s="29" t="s">
        <v>137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</row>
    <row r="43" s="4" customFormat="1" ht="33.75" spans="1:237">
      <c r="A43" s="38" t="s">
        <v>138</v>
      </c>
      <c r="B43" s="49" t="s">
        <v>139</v>
      </c>
      <c r="C43" s="49" t="s">
        <v>111</v>
      </c>
      <c r="D43" s="50">
        <v>5404</v>
      </c>
      <c r="E43" s="26">
        <v>1</v>
      </c>
      <c r="F43" s="26">
        <f t="shared" si="4"/>
        <v>5404</v>
      </c>
      <c r="G43" s="30"/>
      <c r="H43" s="26">
        <f t="shared" si="1"/>
        <v>1</v>
      </c>
      <c r="I43" s="28" t="s">
        <v>140</v>
      </c>
      <c r="J43" s="29" t="s">
        <v>141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</row>
    <row r="44" s="4" customFormat="1" spans="1:237">
      <c r="A44" s="51" t="s">
        <v>142</v>
      </c>
      <c r="B44" s="32" t="s">
        <v>143</v>
      </c>
      <c r="C44" s="49"/>
      <c r="D44" s="50"/>
      <c r="E44" s="26"/>
      <c r="F44" s="26"/>
      <c r="G44" s="30"/>
      <c r="H44" s="26">
        <f t="shared" si="1"/>
        <v>0</v>
      </c>
      <c r="I44" s="28"/>
      <c r="J44" s="29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</row>
    <row r="45" s="4" customFormat="1" ht="33.75" spans="1:237">
      <c r="A45" s="38" t="s">
        <v>95</v>
      </c>
      <c r="B45" s="49" t="s">
        <v>144</v>
      </c>
      <c r="C45" s="49" t="s">
        <v>145</v>
      </c>
      <c r="D45" s="50">
        <v>1</v>
      </c>
      <c r="E45" s="26">
        <v>1520</v>
      </c>
      <c r="F45" s="26">
        <f>ROUND(E45*D45,0)</f>
        <v>1520</v>
      </c>
      <c r="G45" s="54"/>
      <c r="H45" s="26">
        <f t="shared" si="1"/>
        <v>1520</v>
      </c>
      <c r="I45" s="28" t="s">
        <v>146</v>
      </c>
      <c r="J45" s="29" t="s">
        <v>147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</row>
    <row r="46" s="4" customFormat="1" ht="28" customHeight="1" spans="1:237">
      <c r="A46" s="55" t="s">
        <v>148</v>
      </c>
      <c r="B46" s="56"/>
      <c r="C46" s="56"/>
      <c r="D46" s="57"/>
      <c r="E46" s="58">
        <f>SUM(F4:F45)</f>
        <v>3509843</v>
      </c>
      <c r="F46" s="59"/>
      <c r="G46" s="60">
        <f>TRUNC(E46*(1-$G$4/100),2)</f>
        <v>3509843</v>
      </c>
      <c r="H46" s="61"/>
      <c r="I46" s="62"/>
      <c r="J46" s="6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</row>
    <row r="47" ht="28" customHeight="1"/>
    <row r="48" s="4" customFormat="1" ht="28" customHeight="1" spans="1:237">
      <c r="A48" s="5"/>
      <c r="B48" s="5"/>
      <c r="C48" s="6"/>
      <c r="D48" s="5"/>
      <c r="E48" s="7"/>
      <c r="F48" s="8"/>
      <c r="G48" s="9"/>
      <c r="H48" s="9"/>
      <c r="I48" s="8"/>
      <c r="J48" s="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</row>
    <row r="52" s="4" customFormat="1" spans="1:237">
      <c r="A52" s="5"/>
      <c r="B52" s="5"/>
      <c r="C52" s="6"/>
      <c r="D52" s="5"/>
      <c r="E52" s="7"/>
      <c r="F52" s="8"/>
      <c r="G52" s="9"/>
      <c r="H52" s="9"/>
      <c r="I52" s="8"/>
      <c r="J52" s="10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</row>
    <row r="54" s="4" customFormat="1" spans="1:237">
      <c r="A54" s="5"/>
      <c r="B54" s="5"/>
      <c r="C54" s="6"/>
      <c r="D54" s="5"/>
      <c r="E54" s="7"/>
      <c r="F54" s="8"/>
      <c r="G54" s="9"/>
      <c r="H54" s="9"/>
      <c r="I54" s="8"/>
      <c r="J54" s="10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</row>
  </sheetData>
  <sheetProtection algorithmName="SHA-512" hashValue="xOPzPbQORx/L0eFDHlVk1xU3j/+m7VutRTUv4HkuFZZXTNI7gd8yqv7OL3FVALR4koPUq9ONAgRMP/+eMOJxgA==" saltValue="uNe7KPzEMITFPeDLNLG1hw==" spinCount="100000" sheet="1" objects="1"/>
  <mergeCells count="9">
    <mergeCell ref="A1:J1"/>
    <mergeCell ref="A2:J2"/>
    <mergeCell ref="A46:D46"/>
    <mergeCell ref="E46:F46"/>
    <mergeCell ref="G4:G45"/>
    <mergeCell ref="I12:I14"/>
    <mergeCell ref="I15:I17"/>
    <mergeCell ref="J12:J14"/>
    <mergeCell ref="J15:J17"/>
  </mergeCells>
  <pageMargins left="0.75" right="0.75" top="1" bottom="1" header="0.5" footer="0.5"/>
  <pageSetup paperSize="9" scale="69" orientation="portrait"/>
  <headerFooter/>
  <colBreaks count="1" manualBreakCount="1">
    <brk id="10" max="1048575" man="1"/>
  </colBreaks>
  <ignoredErrors>
    <ignoredError sqref="A26 A9:A24 A31:A45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执子听花语</cp:lastModifiedBy>
  <dcterms:created xsi:type="dcterms:W3CDTF">2025-02-24T06:21:00Z</dcterms:created>
  <dcterms:modified xsi:type="dcterms:W3CDTF">2025-10-30T10:27:55Z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8FCC81C9B9B74F1CAB857873AC6E8E95_11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