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纳雍\"/>
    </mc:Choice>
  </mc:AlternateContent>
  <workbookProtection workbookAlgorithmName="SHA-512" workbookHashValue="gwKb8fEW+0GptUoNdcU3cYg0OYqrUf4deKue6QzQtxU/zGfRa+5pyVo3Cbas4O91Ej25pFtdge/dRfAIC6pDQw==" workbookSaltValue="QYgwS8f1Q9h5UsoCKprvhQ==" workbookSpinCount="100000" lockStructure="1"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<sst xmlns="http://schemas.openxmlformats.org/spreadsheetml/2006/main" count="337" uniqueCount="217">
  <si>
    <t>毕节市公路建设养护有限公司
纳雍县2026年农村公路日常养护及应急养护服务（7标）--劳务合作工程量清单</t>
  </si>
  <si>
    <t>子目号</t>
  </si>
  <si>
    <t>子目名称</t>
  </si>
  <si>
    <t>单位</t>
  </si>
  <si>
    <t>单价限价（不含税）（元）</t>
  </si>
  <si>
    <t>工程量</t>
  </si>
  <si>
    <t>限价总价（元）</t>
  </si>
  <si>
    <t>单价下浮率（保留两位小数）（%）</t>
  </si>
  <si>
    <t>单价报价（元）</t>
  </si>
  <si>
    <t>报价总价（元）</t>
  </si>
  <si>
    <t>分包工作内容</t>
  </si>
  <si>
    <t>挖方路基</t>
  </si>
  <si>
    <t>203-1</t>
  </si>
  <si>
    <t>路基挖方</t>
  </si>
  <si>
    <t>a</t>
  </si>
  <si>
    <t>挖土方(运距1km以内）</t>
  </si>
  <si>
    <t>m3</t>
  </si>
  <si>
    <t>含设置安全区域，边坡坍塌方清理及滑坡体的清除，装土石，运送，卸除，空回，清理工作面等一切人、机费用</t>
  </si>
  <si>
    <t>b</t>
  </si>
  <si>
    <t>挖石方(运距1km以内）</t>
  </si>
  <si>
    <t>c</t>
  </si>
  <si>
    <t>挖石方（坚石冷开）</t>
  </si>
  <si>
    <t>d</t>
  </si>
  <si>
    <t>运土方(立方米1km）</t>
  </si>
  <si>
    <t>m3km</t>
  </si>
  <si>
    <t>含设置安全区域，运输车辆燃油、驾驶员工资、修理费，土石料的装、运、卸、空回等一切人、材、机费用</t>
  </si>
  <si>
    <t>e</t>
  </si>
  <si>
    <t>运石方(立方米1km）</t>
  </si>
  <si>
    <t>填方路基</t>
  </si>
  <si>
    <t>204-1</t>
  </si>
  <si>
    <t>路基填筑（包括填前压实）</t>
  </si>
  <si>
    <t>砂、石料填筑路基</t>
  </si>
  <si>
    <t>含设置安全区域，材料、基底翻松、压实、挖台阶，分层摊铺，洒水、压实、刷坡，整形等一切费用</t>
  </si>
  <si>
    <t>路基坍方清理</t>
  </si>
  <si>
    <t>软土路基处理</t>
  </si>
  <si>
    <t>垫层</t>
  </si>
  <si>
    <t>碎石垫层</t>
  </si>
  <si>
    <t>含设置安全区域，材料，原软土路基挖除，基底清理，铺筑、碾压等一切人、材、机费用</t>
  </si>
  <si>
    <t>挡土墙</t>
  </si>
  <si>
    <t>209-1</t>
  </si>
  <si>
    <t>砌体挡土墙</t>
  </si>
  <si>
    <t>浆砌片（块）石</t>
  </si>
  <si>
    <t>含所需的片石、中砂、水泥材料、运输、储存，脚手架搭设；墙体砂浆拌合运输；墙体砌筑、墙背回填、抹面、勾缝、养生、墙面修饰等一切人、材、机费用</t>
  </si>
  <si>
    <t>209-2</t>
  </si>
  <si>
    <t>混凝土挡土墙</t>
  </si>
  <si>
    <t>混凝土（C20片石混凝土）</t>
  </si>
  <si>
    <t>含所需的片石（碎石）、中砂、水泥材料或商品混凝土、运输、储存；墙体模板、脚手架搭设；墙体浇筑、振捣、墙背回填、抹面、勾缝、养生、墙面修饰等一切人、材</t>
  </si>
  <si>
    <t>水泥稳定土底基层、基层</t>
  </si>
  <si>
    <t>304-1</t>
  </si>
  <si>
    <t>水泥稳定土基层</t>
  </si>
  <si>
    <t>厚150mm</t>
  </si>
  <si>
    <t>m2</t>
  </si>
  <si>
    <t>含设置安全区域，原破损路面挖除，废料运输、清扫；含水稳混合料、拌合、装运；清理下承层，铺筑、碾压、整形等一切人、材、机费用</t>
  </si>
  <si>
    <t>厚200mm</t>
  </si>
  <si>
    <t>厚250mm</t>
  </si>
  <si>
    <t>级配碎（砾）石底基层、基层</t>
  </si>
  <si>
    <t>306-1</t>
  </si>
  <si>
    <t>级配碎石基层</t>
  </si>
  <si>
    <t>厚100mm</t>
  </si>
  <si>
    <t>含设置安全区域；原破损路面挖除，废料运输、清扫；含材料、运输，清理下承层，混合料摊铺、洒水、碾压、养生等一切人、材、机</t>
  </si>
  <si>
    <t>透层和黏层</t>
  </si>
  <si>
    <t>透层</t>
  </si>
  <si>
    <t>含设置安全区域，含原材料、运输、装卸、储存，淸理下承层、铺筑材料拌和、运输、洒布油、边角缺料补洒等一切人、材、机费用</t>
  </si>
  <si>
    <t>黏层</t>
  </si>
  <si>
    <t>热拌沥青混合料面层</t>
  </si>
  <si>
    <t>309-1</t>
  </si>
  <si>
    <t>细粒式沥青混凝土</t>
  </si>
  <si>
    <t>5cm厚AC-13细粒式沥青面层</t>
  </si>
  <si>
    <t>含设置安全区域，原破损路面挖除，废料运输、清扫；沥青混合材料、拌合、装运；清理下承层；铺筑、碾压、整形等一切人、材、机费用</t>
  </si>
  <si>
    <t>水泥混凝土面板</t>
  </si>
  <si>
    <t>C30混凝土路面厚18cm</t>
  </si>
  <si>
    <t>含设置安全区域；含材料、运输，清理下承层混合料铺筑、碾压、振捣、养生等一切人、材、机费用</t>
  </si>
  <si>
    <t>C30混凝土路面厚15cm</t>
  </si>
  <si>
    <t>-3</t>
  </si>
  <si>
    <t>C25混凝土路面厚18cm</t>
  </si>
  <si>
    <t>-4</t>
  </si>
  <si>
    <t>C25混凝土路面厚15cm</t>
  </si>
  <si>
    <t>-c</t>
  </si>
  <si>
    <t>混凝土路面挖除（100m3以内）</t>
  </si>
  <si>
    <t>含人工费，机械费；包含工序：挖除混凝土，制定废弃，含1Km运距</t>
  </si>
  <si>
    <t>-d</t>
  </si>
  <si>
    <t>混凝土路面挖除（100m3-500
以内）</t>
  </si>
  <si>
    <t>-e</t>
  </si>
  <si>
    <t>混凝土路面挖除（500m3-1000
以内）</t>
  </si>
  <si>
    <t>-f</t>
  </si>
  <si>
    <t>混凝土路面挖除（1000m3以上）</t>
  </si>
  <si>
    <t>路肩培土、中央分隔带回填土
、土路肩加固及路缘石</t>
  </si>
  <si>
    <t>现浇混凝土加固土路肩</t>
  </si>
  <si>
    <t>含设置安全区域，含原材料、运输、装卸、储存，模板制作、安拆，混凝土拌和、运输、浇筑、振捣、洒水养生等一切人、材、机费用</t>
  </si>
  <si>
    <t>M7.5浆砌片石路肩</t>
  </si>
  <si>
    <t>含设置安全区域，含原材料、运输、装卸、储存，拌运水泥砂浆、砌筑、勾缝、抹面、养生、等一切人</t>
  </si>
  <si>
    <t>路肩抹面</t>
  </si>
  <si>
    <t>元m</t>
  </si>
  <si>
    <t>含设置安全区域，含原材料、运输、装卸、储存，拌运水泥砂浆、抹面、养生、等一切人、材、机费用</t>
  </si>
  <si>
    <t>路面及中央分隔带排水</t>
  </si>
  <si>
    <t>314-1</t>
  </si>
  <si>
    <t>路肩排水沟</t>
  </si>
  <si>
    <t>M7.5浆砌片石边沟</t>
  </si>
  <si>
    <t>含设置安全区域，坑槽开挖，含原材料、运输、储存，砂浆拌和、搬运，砌筑、勾缝、抹面、养生等一</t>
  </si>
  <si>
    <t>C20混凝土边沟</t>
  </si>
  <si>
    <t>含设置安全区域，坑槽开挖，原材料采购、运输、储存，混凝土拌和、搬运，砌筑、勾缝、抹面、养生等一切人材机费用</t>
  </si>
  <si>
    <t>边沟清淤及杂土(含运输3公里)</t>
  </si>
  <si>
    <t>含设置安全区域，挖除、装卸、运送、空回等一切人、材、机费用</t>
  </si>
  <si>
    <t>边沟沟底铺砌修补（平均厚度
10cm）</t>
  </si>
  <si>
    <t>含设置安全区域，含原材料、运输、储存，清理原损坏沟底，混凝土或砂浆拌和、运输、浇筑、振捣、养生等一切、人、材、机费用</t>
  </si>
  <si>
    <t>更换边沟盖板</t>
  </si>
  <si>
    <t>块</t>
  </si>
  <si>
    <t>含设置安全区域，含原材料、运输、储存，原损坏盖板清除，盖板预制、运输，砂浆制备，安装、调平等一切人、材、机费用</t>
  </si>
  <si>
    <t>f</t>
  </si>
  <si>
    <t>横向排水沟（直径400mm的波纹管）</t>
  </si>
  <si>
    <t>m</t>
  </si>
  <si>
    <t>含设置安全区域，含原材料、运输、装卸、储存，沟槽开挖，管道敷设，坑槽回填，场地清理等一切人</t>
  </si>
  <si>
    <t>旧路面处理</t>
  </si>
  <si>
    <r>
      <rPr>
        <sz val="9"/>
        <color rgb="FF000000"/>
        <rFont val="宋体"/>
        <charset val="134"/>
      </rPr>
      <t xml:space="preserve">
</t>
    </r>
    <r>
      <rPr>
        <sz val="9"/>
        <rFont val="宋体"/>
        <charset val="134"/>
      </rPr>
      <t>沥青路面灌缝</t>
    </r>
  </si>
  <si>
    <r>
      <rPr>
        <sz val="7.5"/>
        <rFont val="Arial"/>
        <charset val="134"/>
      </rPr>
      <t xml:space="preserve">
</t>
    </r>
    <r>
      <rPr>
        <sz val="9"/>
        <rFont val="SimSun"/>
        <charset val="134"/>
      </rPr>
      <t>5.8</t>
    </r>
  </si>
  <si>
    <t>含设置安全区域，含沥青材料；缝内杂物清理，填缝料的制备与灌入；场地清理等一切人、材、机费</t>
  </si>
  <si>
    <t>桥面铺装</t>
  </si>
  <si>
    <t>415-1</t>
  </si>
  <si>
    <t>水泥混凝土桥面铺装</t>
  </si>
  <si>
    <t>含设置安全区域，含原材料、运输、装卸、储存，原破损面挖除，钢筋加工及安装，混凝土拌和、运输、浇筑、振捣、抹平，压（刻）纹、养护，切缝、灌缝，养生等一切</t>
  </si>
  <si>
    <t>415-2</t>
  </si>
  <si>
    <t>钢筋</t>
  </si>
  <si>
    <t>kg</t>
  </si>
  <si>
    <t>含钢筋原材料、装卸、运输、加工、安装等一切人、材、机费用</t>
  </si>
  <si>
    <t>桥面排水</t>
  </si>
  <si>
    <t>竖、横向集中排水管</t>
  </si>
  <si>
    <t>PVC管</t>
  </si>
  <si>
    <t>含设置安全区域，含原材料、运输、搬运、储存，拆除破损泄水管、排水管，淸理现场，安装泄水管、排水管等一切人、材、机费用</t>
  </si>
  <si>
    <t>盖板涵、箱涵</t>
  </si>
  <si>
    <t>420-1</t>
  </si>
  <si>
    <t>钢筋混凝土盖板涵</t>
  </si>
  <si>
    <t>涵洞清淤（含运距3公里）</t>
  </si>
  <si>
    <t>新建钢筋混凝土盖板涵
1.5*1.5m</t>
  </si>
  <si>
    <t>含设置安全区域，含原材料、装卸、运输、搬运、储存，模板材料、运输、加工、安装，基础、台身砌筑或浇筑，钢筋制作、安装，混凝土材料、运输、浇筑、振捣、洒水、养生等一切人、材机费用</t>
  </si>
  <si>
    <t>新建钢筋混凝土盖板涵
2.0*2.0m</t>
  </si>
  <si>
    <t>新建钢筋混凝土圆管涵</t>
  </si>
  <si>
    <t>新建钢筋混凝土圆管涵直径75
厘米</t>
  </si>
  <si>
    <t>含设置安全区域，含原材料、装卸、运输、搬运、储存，坑槽开挖，圆管安装、接头处理，回填，路面修复等一切人、材、机费用</t>
  </si>
  <si>
    <t>新建钢筋混凝土圆管涵直径
100厘米</t>
  </si>
  <si>
    <t>新建钢筋混凝土圆管涵直径
50厘米</t>
  </si>
  <si>
    <t>桥梁栏杆</t>
  </si>
  <si>
    <t>桥梁栏杆（钢筋混凝土护栏）
修复</t>
  </si>
  <si>
    <t>含设置安全区域，含原材料、装卸、运输、搬运、储存、加工、安装，破损护栏拆除，模板材料、运输、安装、拆卸，混凝土材料、运输、浇筑、振捣、洒水养生等一切</t>
  </si>
  <si>
    <t>桥梁栏杆（钢护栏）修复</t>
  </si>
  <si>
    <t>含设置安全区域，除原材料外、装卸、运输、搬运、储存、加工安装、切割、焊接、除锈、油漆等一切（不含钢护栏材料）</t>
  </si>
  <si>
    <t>护栏</t>
  </si>
  <si>
    <t>混凝土护栏（护墙、立柱）</t>
  </si>
  <si>
    <t>修复混凝土护栏</t>
  </si>
  <si>
    <t>波形梁钢护栏</t>
  </si>
  <si>
    <t>利用板换立柱（立柱按长度
计）</t>
  </si>
  <si>
    <t>除立柱及基础材料外，含设置安全区域，含钻孔、注浆、安装等一切人、材、机费用</t>
  </si>
  <si>
    <t>利用立柱换板</t>
  </si>
  <si>
    <t>除护栏材料外，含设置安全区域，含安装、锚固、场地清理等一切人、材、机费用</t>
  </si>
  <si>
    <t>新建路侧波形梁护栏安装（累
计安装长度&lt;1Km）</t>
  </si>
  <si>
    <t>新建路侧波形梁护栏安装（累
计安装长度≥1Km）</t>
  </si>
  <si>
    <t>波形梁钢护栏端头</t>
  </si>
  <si>
    <t>个</t>
  </si>
  <si>
    <t>除材料外，含设置安全区域，含安装、锚固、场地清理等一切人、材</t>
  </si>
  <si>
    <t>波形梁钢护栏清洗</t>
  </si>
  <si>
    <t>含设置安全区域，含清洗机械，驾驶员工资、燃油、修理、保养等一切人、材、机费用</t>
  </si>
  <si>
    <t>缆索护栏</t>
  </si>
  <si>
    <t>路侧缆索护栏（3根钢绳）</t>
  </si>
  <si>
    <t>含设置安全区域，含原材料、运输、装卸、储存、二次转运，护栏立柱基坑开挖，基础施工，缆索安装、锚固、场地清理等一切人、材、机费用</t>
  </si>
  <si>
    <t>路侧缆索护栏（4根钢绳）</t>
  </si>
  <si>
    <t>路侧缆索护栏（5根钢绳）</t>
  </si>
  <si>
    <t>防撞墩刷漆</t>
  </si>
  <si>
    <t>含设置安全区域，含原材料、运输、储存、二次转运，防撞墩清理，油漆涂刷等一切人、材、机费用</t>
  </si>
  <si>
    <t>道路交通标志</t>
  </si>
  <si>
    <t>单柱式交通标志</t>
  </si>
  <si>
    <t>单柱式交通标志 (△90）</t>
  </si>
  <si>
    <t>套</t>
  </si>
  <si>
    <t>除标志牌材料外，含基础材料、运输、储存、加工、浇筑、振捣、基础基坑开挖，标志牌安装、锚固、场地清理等一切人、材、机费用</t>
  </si>
  <si>
    <t>单柱式交通标志 (○80）</t>
  </si>
  <si>
    <t>悬臂式交通标志</t>
  </si>
  <si>
    <t>单悬臂式交通标志（换板）
(□140*120）</t>
  </si>
  <si>
    <t>含设置安全区域，含原材料、装卸、运输、储存、二次转运，基坑开挖、基础浇筑振捣，安装、锚固、场地清理等一切人、材、机费用</t>
  </si>
  <si>
    <t>单悬臂式交通标志（换立柱和
板）  (□140*120）</t>
  </si>
  <si>
    <t>□246*162双悬臂</t>
  </si>
  <si>
    <t>道路反光镜</t>
  </si>
  <si>
    <t>除反光镜材料外，含基础材料、运输、储存、加工、浇筑、振捣、基础基坑开挖，反光镜安装、锚固、场地清理等一切人、材、机费用</t>
  </si>
  <si>
    <t>养护公示牌（新增立柱和板
180*100）</t>
  </si>
  <si>
    <t>含设置安全区域，含原材料、运输、装卸、二次转运，基坑开挖、混凝土浇筑、振捣，场地清理等一切人、材、机费用</t>
  </si>
  <si>
    <t>道路交通标线</t>
  </si>
  <si>
    <t>热熔型涂料路面标线</t>
  </si>
  <si>
    <t>普通标线</t>
  </si>
  <si>
    <t>含设置安全区域，路面清扫，涂料拌制、刮涂底油，喷（刮）标线，初期养护等一切人、材、机费用</t>
  </si>
  <si>
    <t>震动标线</t>
  </si>
  <si>
    <t>减速带（更换）</t>
  </si>
  <si>
    <t>含设置安全区域，拆除损坏减速带，定位钻孔、埋置螺栓，安装新减速带，清理现场等一切人、材、</t>
  </si>
  <si>
    <t>减速带（安装）</t>
  </si>
  <si>
    <t>除减速带材料以外所涉及的全部费用。</t>
  </si>
  <si>
    <t>平交道口桩（安装）</t>
  </si>
  <si>
    <t>根</t>
  </si>
  <si>
    <t>除道口桩材料以外所涉及的全部费用。</t>
  </si>
  <si>
    <t>旧构造物拆除</t>
  </si>
  <si>
    <t>拆除铝合金标志</t>
  </si>
  <si>
    <t>含设置安全区域，标志牌拆除、堆放、运输及小型机具费等一切人、材、机费用</t>
  </si>
  <si>
    <t>拆除混凝土结构</t>
  </si>
  <si>
    <t>含设置安全区域，包含结构物切割'破碎'开挖'装卸，移运至指定地，场地平整、清理等一切人、材、机费用</t>
  </si>
  <si>
    <t>拆除钢筋混凝土结构</t>
  </si>
  <si>
    <t>拆除浆砌（块）片石结构</t>
  </si>
  <si>
    <t>含设置安全区域，结构物切割'破碎'开挖'装卸，场地平整、清理等一切人、材、机费用</t>
  </si>
  <si>
    <t>拆除干砌（块）片石结构</t>
  </si>
  <si>
    <t>其他</t>
  </si>
  <si>
    <t>技术工</t>
  </si>
  <si>
    <t>工日</t>
  </si>
  <si>
    <t>普工</t>
  </si>
  <si>
    <t>融雪剂</t>
  </si>
  <si>
    <t>t</t>
  </si>
  <si>
    <t>含设置安全区域，含材料、装车、移运、卸料、撒布等人工、机械一</t>
  </si>
  <si>
    <t>碎石</t>
  </si>
  <si>
    <t>挖掘机(斗容量1.0立方米以上）</t>
  </si>
  <si>
    <t>台班</t>
  </si>
  <si>
    <t>含机械租赁或购置，运输、二次转场、燃油、驾驶员工资、保养、大修、小修保险等一切费用</t>
  </si>
  <si>
    <t>挖掘机(斗容量0.5立方米）</t>
  </si>
  <si>
    <t>运输车辆</t>
  </si>
  <si>
    <t>合计（元）：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</si>
</sst>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0_ "/>
    <numFmt numFmtId="178" formatCode="\ \ @"/>
  </numFmts>
  <fonts count="35">
    <font>
      <sz val="11"/>
      <color theme="1"/>
      <name val="宋体"/>
      <charset val="134"/>
      <scheme val="minor"/>
    </font>
    <font>
      <sz val="11"/>
      <color rgb="FF000000"/>
      <name val="Arial"/>
      <charset val="204"/>
    </font>
    <font>
      <sz val="10"/>
      <color rgb="FF000000"/>
      <name val="Arial"/>
      <charset val="204"/>
    </font>
    <font>
      <b/>
      <sz val="11"/>
      <color rgb="FF000000"/>
      <name val="Arial"/>
      <charset val="204"/>
    </font>
    <font>
      <sz val="11"/>
      <color rgb="FF000000"/>
      <name val="宋体"/>
      <charset val="204"/>
    </font>
    <font>
      <b/>
      <sz val="14"/>
      <name val="宋体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sz val="9"/>
      <color rgb="FF000000"/>
      <name val="宋体"/>
      <charset val="134"/>
    </font>
    <font>
      <sz val="9"/>
      <name val="宋体"/>
      <charset val="134"/>
    </font>
    <font>
      <sz val="9"/>
      <color rgb="FF000000"/>
      <name val="宋体"/>
      <charset val="204"/>
    </font>
    <font>
      <sz val="9"/>
      <color rgb="FF000000"/>
      <name val="SimSun"/>
      <charset val="134"/>
    </font>
    <font>
      <sz val="9"/>
      <color rgb="FF000000"/>
      <name val="Arial"/>
      <charset val="134"/>
    </font>
    <font>
      <b/>
      <sz val="11"/>
      <color rgb="FF000000"/>
      <name val="宋体"/>
      <charset val="20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7.5"/>
      <name val="Arial"/>
      <charset val="134"/>
    </font>
    <font>
      <sz val="9"/>
      <name val="SimSu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2" borderId="12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15" applyNumberFormat="0" applyAlignment="0" applyProtection="0">
      <alignment vertical="center"/>
    </xf>
    <xf numFmtId="0" fontId="23" fillId="4" borderId="16" applyNumberFormat="0" applyAlignment="0" applyProtection="0">
      <alignment vertical="center"/>
    </xf>
    <xf numFmtId="0" fontId="24" fillId="4" borderId="15" applyNumberFormat="0" applyAlignment="0" applyProtection="0">
      <alignment vertical="center"/>
    </xf>
    <xf numFmtId="0" fontId="25" fillId="5" borderId="17" applyNumberFormat="0" applyAlignment="0" applyProtection="0">
      <alignment vertical="center"/>
    </xf>
    <xf numFmtId="0" fontId="26" fillId="0" borderId="18" applyNumberFormat="0" applyFill="0" applyAlignment="0" applyProtection="0">
      <alignment vertical="center"/>
    </xf>
    <xf numFmtId="0" fontId="27" fillId="0" borderId="19" applyNumberFormat="0" applyFill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</cellStyleXfs>
  <cellXfs count="40">
    <xf numFmtId="0" fontId="0" fillId="0" borderId="0" xfId="0">
      <alignment vertical="center"/>
    </xf>
    <xf numFmtId="0" fontId="1" fillId="0" borderId="0" xfId="0" applyFont="1" applyFill="1" applyBorder="1" applyAlignment="1">
      <alignment horizontal="left" vertical="top" wrapText="1"/>
    </xf>
    <xf numFmtId="0" fontId="2" fillId="0" borderId="0" xfId="0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center" vertical="top" wrapText="1"/>
    </xf>
    <xf numFmtId="0" fontId="1" fillId="0" borderId="0" xfId="0" applyFont="1" applyFill="1" applyBorder="1" applyAlignment="1">
      <alignment horizontal="left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left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left" vertical="center" wrapText="1"/>
    </xf>
    <xf numFmtId="176" fontId="8" fillId="0" borderId="1" xfId="0" applyNumberFormat="1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left" vertical="top" wrapText="1"/>
    </xf>
    <xf numFmtId="177" fontId="1" fillId="0" borderId="2" xfId="0" applyNumberFormat="1" applyFont="1" applyFill="1" applyBorder="1" applyAlignment="1">
      <alignment horizontal="center" vertical="center" wrapText="1"/>
    </xf>
    <xf numFmtId="177" fontId="4" fillId="0" borderId="3" xfId="0" applyNumberFormat="1" applyFont="1" applyFill="1" applyBorder="1" applyAlignment="1" applyProtection="1">
      <alignment horizontal="center" vertical="center" wrapText="1"/>
      <protection locked="0"/>
    </xf>
    <xf numFmtId="177" fontId="10" fillId="0" borderId="1" xfId="0" applyNumberFormat="1" applyFont="1" applyFill="1" applyBorder="1" applyAlignment="1">
      <alignment horizontal="center" vertical="center" wrapText="1"/>
    </xf>
    <xf numFmtId="177" fontId="9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left" vertical="center" wrapText="1"/>
    </xf>
    <xf numFmtId="177" fontId="4" fillId="0" borderId="4" xfId="0" applyNumberFormat="1" applyFont="1" applyFill="1" applyBorder="1" applyAlignment="1" applyProtection="1">
      <alignment horizontal="center" vertical="center" wrapText="1"/>
      <protection locked="0"/>
    </xf>
    <xf numFmtId="177" fontId="11" fillId="0" borderId="2" xfId="0" applyNumberFormat="1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left" vertical="center" wrapText="1"/>
    </xf>
    <xf numFmtId="0" fontId="8" fillId="0" borderId="1" xfId="0" applyNumberFormat="1" applyFont="1" applyFill="1" applyBorder="1" applyAlignment="1">
      <alignment horizontal="left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177" fontId="11" fillId="0" borderId="5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177" fontId="11" fillId="0" borderId="6" xfId="0" applyNumberFormat="1" applyFont="1" applyFill="1" applyBorder="1" applyAlignment="1">
      <alignment horizontal="center" vertical="center" wrapText="1"/>
    </xf>
    <xf numFmtId="177" fontId="11" fillId="0" borderId="7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vertical="top" wrapText="1"/>
    </xf>
    <xf numFmtId="177" fontId="12" fillId="0" borderId="2" xfId="0" applyNumberFormat="1" applyFont="1" applyFill="1" applyBorder="1" applyAlignment="1">
      <alignment horizontal="center" vertical="center" wrapText="1"/>
    </xf>
    <xf numFmtId="178" fontId="9" fillId="0" borderId="1" xfId="0" applyNumberFormat="1" applyFont="1" applyFill="1" applyBorder="1" applyAlignment="1">
      <alignment horizontal="left" vertical="center" wrapText="1" indent="1"/>
    </xf>
    <xf numFmtId="177" fontId="4" fillId="0" borderId="8" xfId="0" applyNumberFormat="1" applyFont="1" applyFill="1" applyBorder="1" applyAlignment="1" applyProtection="1">
      <alignment horizontal="center" vertical="center" wrapText="1"/>
      <protection locked="0"/>
    </xf>
    <xf numFmtId="0" fontId="13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left" vertical="center" wrapText="1"/>
    </xf>
    <xf numFmtId="177" fontId="13" fillId="0" borderId="9" xfId="0" applyNumberFormat="1" applyFont="1" applyFill="1" applyBorder="1" applyAlignment="1">
      <alignment horizontal="center" vertical="center" wrapText="1"/>
    </xf>
    <xf numFmtId="177" fontId="13" fillId="0" borderId="10" xfId="0" applyNumberFormat="1" applyFont="1" applyFill="1" applyBorder="1" applyAlignment="1">
      <alignment horizontal="left" vertical="center" wrapText="1"/>
    </xf>
    <xf numFmtId="0" fontId="13" fillId="0" borderId="10" xfId="0" applyFont="1" applyFill="1" applyBorder="1" applyAlignment="1">
      <alignment horizontal="left" vertical="center" wrapText="1"/>
    </xf>
    <xf numFmtId="177" fontId="13" fillId="0" borderId="11" xfId="0" applyNumberFormat="1" applyFont="1" applyFill="1" applyBorder="1" applyAlignment="1">
      <alignment horizontal="center" vertical="center" wrapText="1"/>
    </xf>
    <xf numFmtId="0" fontId="13" fillId="0" borderId="10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25"/>
  <sheetViews>
    <sheetView showZeros="0" tabSelected="1" view="pageBreakPreview" zoomScaleNormal="100" topLeftCell="A121" workbookViewId="0">
      <selection activeCell="H124" sqref="H124"/>
    </sheetView>
  </sheetViews>
  <sheetFormatPr defaultColWidth="9" defaultRowHeight="14.25"/>
  <cols>
    <col min="1" max="1" width="5.5" style="1" customWidth="1"/>
    <col min="2" max="2" width="12.625" style="1" customWidth="1"/>
    <col min="3" max="3" width="4.375" style="1" customWidth="1"/>
    <col min="4" max="4" width="8.75" style="1" customWidth="1"/>
    <col min="5" max="5" width="6.75" style="4" customWidth="1"/>
    <col min="6" max="6" width="8.875" style="1" customWidth="1"/>
    <col min="7" max="7" width="9.625" style="1" customWidth="1"/>
    <col min="8" max="8" width="7.375" style="1" customWidth="1"/>
    <col min="9" max="9" width="9.125" style="1" customWidth="1"/>
    <col min="10" max="10" width="18.625" style="5" customWidth="1"/>
    <col min="11" max="16384" width="9" style="1"/>
  </cols>
  <sheetData>
    <row r="1" s="1" customFormat="1" ht="18.75" customHeight="1" spans="1:10">
      <c r="A1" s="6" t="s">
        <v>0</v>
      </c>
      <c r="B1" s="6"/>
      <c r="C1" s="6"/>
      <c r="D1" s="6"/>
      <c r="E1" s="6"/>
      <c r="F1" s="6"/>
      <c r="G1" s="6"/>
      <c r="H1" s="6"/>
      <c r="I1" s="6"/>
      <c r="J1" s="7"/>
    </row>
    <row r="2" s="1" customFormat="1" ht="18.75" customHeight="1" spans="1:10">
      <c r="A2" s="6"/>
      <c r="B2" s="6"/>
      <c r="C2" s="6"/>
      <c r="D2" s="6"/>
      <c r="E2" s="6"/>
      <c r="F2" s="6"/>
      <c r="G2" s="6"/>
      <c r="H2" s="6"/>
      <c r="I2" s="6"/>
      <c r="J2" s="7"/>
    </row>
    <row r="3" s="2" customFormat="1" ht="36" spans="1:10">
      <c r="A3" s="8" t="s">
        <v>1</v>
      </c>
      <c r="B3" s="8" t="s">
        <v>2</v>
      </c>
      <c r="C3" s="8" t="s">
        <v>3</v>
      </c>
      <c r="D3" s="8" t="s">
        <v>4</v>
      </c>
      <c r="E3" s="9" t="s">
        <v>5</v>
      </c>
      <c r="F3" s="9" t="s">
        <v>6</v>
      </c>
      <c r="G3" s="8" t="s">
        <v>7</v>
      </c>
      <c r="H3" s="8" t="s">
        <v>8</v>
      </c>
      <c r="I3" s="8" t="s">
        <v>9</v>
      </c>
      <c r="J3" s="10" t="s">
        <v>10</v>
      </c>
    </row>
    <row r="4" s="1" customFormat="1" spans="1:10">
      <c r="A4" s="11">
        <v>203</v>
      </c>
      <c r="B4" s="12" t="s">
        <v>11</v>
      </c>
      <c r="C4" s="13"/>
      <c r="D4" s="14"/>
      <c r="E4" s="14"/>
      <c r="F4" s="14"/>
      <c r="G4" s="15"/>
      <c r="H4" s="16">
        <f>TRUNC(D4*(1-$G$4/100),2)</f>
        <v>0</v>
      </c>
      <c r="I4" s="17">
        <f>H4*E4</f>
        <v>0</v>
      </c>
      <c r="J4" s="18"/>
    </row>
    <row r="5" s="1" customFormat="1" spans="1:10">
      <c r="A5" s="12" t="s">
        <v>12</v>
      </c>
      <c r="B5" s="12" t="s">
        <v>13</v>
      </c>
      <c r="C5" s="13"/>
      <c r="D5" s="14"/>
      <c r="E5" s="14"/>
      <c r="F5" s="14"/>
      <c r="G5" s="19"/>
      <c r="H5" s="16">
        <f t="shared" ref="H5:H36" si="0">TRUNC(D5*(1-$G$4/100),2)</f>
        <v>0</v>
      </c>
      <c r="I5" s="17">
        <f t="shared" ref="I5:I36" si="1">H5*E5</f>
        <v>0</v>
      </c>
      <c r="J5" s="18"/>
    </row>
    <row r="6" s="1" customFormat="1" ht="22.5" spans="1:10">
      <c r="A6" s="12" t="s">
        <v>14</v>
      </c>
      <c r="B6" s="12" t="s">
        <v>15</v>
      </c>
      <c r="C6" s="12" t="s">
        <v>16</v>
      </c>
      <c r="D6" s="20">
        <v>11</v>
      </c>
      <c r="E6" s="20">
        <v>500</v>
      </c>
      <c r="F6" s="20">
        <f t="shared" ref="F6:F10" si="2">D6*E6</f>
        <v>5500</v>
      </c>
      <c r="G6" s="19"/>
      <c r="H6" s="16">
        <f t="shared" si="0"/>
        <v>11</v>
      </c>
      <c r="I6" s="17">
        <f t="shared" si="1"/>
        <v>5500</v>
      </c>
      <c r="J6" s="21" t="s">
        <v>17</v>
      </c>
    </row>
    <row r="7" s="1" customFormat="1" ht="22.5" spans="1:10">
      <c r="A7" s="12" t="s">
        <v>18</v>
      </c>
      <c r="B7" s="12" t="s">
        <v>19</v>
      </c>
      <c r="C7" s="12" t="s">
        <v>16</v>
      </c>
      <c r="D7" s="20">
        <v>30</v>
      </c>
      <c r="E7" s="20">
        <v>200</v>
      </c>
      <c r="F7" s="20">
        <f t="shared" si="2"/>
        <v>6000</v>
      </c>
      <c r="G7" s="19"/>
      <c r="H7" s="16">
        <f t="shared" si="0"/>
        <v>30</v>
      </c>
      <c r="I7" s="17">
        <f t="shared" si="1"/>
        <v>6000</v>
      </c>
      <c r="J7" s="22"/>
    </row>
    <row r="8" s="1" customFormat="1" ht="22.5" spans="1:10">
      <c r="A8" s="12" t="s">
        <v>20</v>
      </c>
      <c r="B8" s="12" t="s">
        <v>21</v>
      </c>
      <c r="C8" s="12" t="s">
        <v>16</v>
      </c>
      <c r="D8" s="20">
        <v>40</v>
      </c>
      <c r="E8" s="20">
        <v>50</v>
      </c>
      <c r="F8" s="20">
        <f t="shared" si="2"/>
        <v>2000</v>
      </c>
      <c r="G8" s="19"/>
      <c r="H8" s="16">
        <f t="shared" si="0"/>
        <v>40</v>
      </c>
      <c r="I8" s="17">
        <f t="shared" si="1"/>
        <v>2000</v>
      </c>
      <c r="J8" s="18"/>
    </row>
    <row r="9" s="1" customFormat="1" ht="22.5" spans="1:10">
      <c r="A9" s="12" t="s">
        <v>22</v>
      </c>
      <c r="B9" s="12" t="s">
        <v>23</v>
      </c>
      <c r="C9" s="12" t="s">
        <v>24</v>
      </c>
      <c r="D9" s="20">
        <v>1</v>
      </c>
      <c r="E9" s="20">
        <v>5000</v>
      </c>
      <c r="F9" s="20">
        <f t="shared" si="2"/>
        <v>5000</v>
      </c>
      <c r="G9" s="19"/>
      <c r="H9" s="16">
        <f t="shared" si="0"/>
        <v>1</v>
      </c>
      <c r="I9" s="17">
        <f t="shared" si="1"/>
        <v>5000</v>
      </c>
      <c r="J9" s="21" t="s">
        <v>25</v>
      </c>
    </row>
    <row r="10" s="1" customFormat="1" ht="22.5" spans="1:10">
      <c r="A10" s="23" t="s">
        <v>26</v>
      </c>
      <c r="B10" s="12" t="s">
        <v>27</v>
      </c>
      <c r="C10" s="12" t="s">
        <v>24</v>
      </c>
      <c r="D10" s="20">
        <v>1</v>
      </c>
      <c r="E10" s="20">
        <v>2000</v>
      </c>
      <c r="F10" s="20">
        <f t="shared" si="2"/>
        <v>2000</v>
      </c>
      <c r="G10" s="19"/>
      <c r="H10" s="16">
        <f t="shared" si="0"/>
        <v>1</v>
      </c>
      <c r="I10" s="17">
        <f t="shared" si="1"/>
        <v>2000</v>
      </c>
      <c r="J10" s="18"/>
    </row>
    <row r="11" s="1" customFormat="1" spans="1:10">
      <c r="A11" s="11">
        <v>204</v>
      </c>
      <c r="B11" s="12" t="s">
        <v>28</v>
      </c>
      <c r="C11" s="13"/>
      <c r="D11" s="14"/>
      <c r="E11" s="14"/>
      <c r="F11" s="20"/>
      <c r="G11" s="19"/>
      <c r="H11" s="16">
        <f t="shared" si="0"/>
        <v>0</v>
      </c>
      <c r="I11" s="17">
        <f t="shared" si="1"/>
        <v>0</v>
      </c>
      <c r="J11" s="18"/>
    </row>
    <row r="12" s="1" customFormat="1" ht="22.5" spans="1:10">
      <c r="A12" s="12" t="s">
        <v>29</v>
      </c>
      <c r="B12" s="12" t="s">
        <v>30</v>
      </c>
      <c r="C12" s="13"/>
      <c r="D12" s="14"/>
      <c r="E12" s="14"/>
      <c r="F12" s="20"/>
      <c r="G12" s="19"/>
      <c r="H12" s="16">
        <f t="shared" si="0"/>
        <v>0</v>
      </c>
      <c r="I12" s="17">
        <f t="shared" si="1"/>
        <v>0</v>
      </c>
      <c r="J12" s="18"/>
    </row>
    <row r="13" s="1" customFormat="1" spans="1:10">
      <c r="A13" s="12" t="s">
        <v>14</v>
      </c>
      <c r="B13" s="12" t="s">
        <v>31</v>
      </c>
      <c r="C13" s="12" t="s">
        <v>16</v>
      </c>
      <c r="D13" s="20">
        <v>75</v>
      </c>
      <c r="E13" s="20">
        <v>1000</v>
      </c>
      <c r="F13" s="20">
        <f t="shared" ref="F13:F17" si="3">D13*E13</f>
        <v>75000</v>
      </c>
      <c r="G13" s="19"/>
      <c r="H13" s="16">
        <f t="shared" si="0"/>
        <v>75</v>
      </c>
      <c r="I13" s="17">
        <f t="shared" si="1"/>
        <v>75000</v>
      </c>
      <c r="J13" s="21" t="s">
        <v>32</v>
      </c>
    </row>
    <row r="14" s="1" customFormat="1" spans="1:10">
      <c r="A14" s="12" t="s">
        <v>18</v>
      </c>
      <c r="B14" s="12" t="s">
        <v>33</v>
      </c>
      <c r="C14" s="12" t="s">
        <v>16</v>
      </c>
      <c r="D14" s="20">
        <v>11</v>
      </c>
      <c r="E14" s="20">
        <v>3000</v>
      </c>
      <c r="F14" s="20">
        <f t="shared" si="3"/>
        <v>33000</v>
      </c>
      <c r="G14" s="19"/>
      <c r="H14" s="16">
        <f t="shared" si="0"/>
        <v>11</v>
      </c>
      <c r="I14" s="17">
        <f t="shared" si="1"/>
        <v>33000</v>
      </c>
      <c r="J14" s="18"/>
    </row>
    <row r="15" s="1" customFormat="1" spans="1:10">
      <c r="A15" s="11">
        <v>205</v>
      </c>
      <c r="B15" s="12" t="s">
        <v>34</v>
      </c>
      <c r="C15" s="13"/>
      <c r="D15" s="14"/>
      <c r="E15" s="14"/>
      <c r="F15" s="20"/>
      <c r="G15" s="19"/>
      <c r="H15" s="16">
        <f t="shared" si="0"/>
        <v>0</v>
      </c>
      <c r="I15" s="17">
        <f t="shared" si="1"/>
        <v>0</v>
      </c>
      <c r="J15" s="18"/>
    </row>
    <row r="16" s="1" customFormat="1" spans="1:10">
      <c r="A16" s="11">
        <v>-1</v>
      </c>
      <c r="B16" s="12" t="s">
        <v>35</v>
      </c>
      <c r="C16" s="13"/>
      <c r="D16" s="14"/>
      <c r="E16" s="14"/>
      <c r="F16" s="20"/>
      <c r="G16" s="19"/>
      <c r="H16" s="16">
        <f t="shared" si="0"/>
        <v>0</v>
      </c>
      <c r="I16" s="17">
        <f t="shared" si="1"/>
        <v>0</v>
      </c>
      <c r="J16" s="18"/>
    </row>
    <row r="17" s="1" customFormat="1" ht="45" spans="1:10">
      <c r="A17" s="12" t="s">
        <v>14</v>
      </c>
      <c r="B17" s="12" t="s">
        <v>36</v>
      </c>
      <c r="C17" s="12" t="s">
        <v>16</v>
      </c>
      <c r="D17" s="20">
        <v>85</v>
      </c>
      <c r="E17" s="20">
        <v>600</v>
      </c>
      <c r="F17" s="20">
        <f t="shared" si="3"/>
        <v>51000</v>
      </c>
      <c r="G17" s="19"/>
      <c r="H17" s="16">
        <f t="shared" si="0"/>
        <v>85</v>
      </c>
      <c r="I17" s="17">
        <f t="shared" si="1"/>
        <v>51000</v>
      </c>
      <c r="J17" s="21" t="s">
        <v>37</v>
      </c>
    </row>
    <row r="18" s="1" customFormat="1" spans="1:10">
      <c r="A18" s="11">
        <v>209</v>
      </c>
      <c r="B18" s="12" t="s">
        <v>38</v>
      </c>
      <c r="C18" s="13"/>
      <c r="D18" s="14"/>
      <c r="E18" s="14"/>
      <c r="F18" s="20"/>
      <c r="G18" s="19"/>
      <c r="H18" s="16">
        <f t="shared" si="0"/>
        <v>0</v>
      </c>
      <c r="I18" s="17">
        <f t="shared" si="1"/>
        <v>0</v>
      </c>
      <c r="J18" s="18"/>
    </row>
    <row r="19" s="1" customFormat="1" spans="1:10">
      <c r="A19" s="12" t="s">
        <v>39</v>
      </c>
      <c r="B19" s="12" t="s">
        <v>40</v>
      </c>
      <c r="C19" s="13"/>
      <c r="D19" s="14"/>
      <c r="E19" s="14"/>
      <c r="F19" s="20"/>
      <c r="G19" s="19"/>
      <c r="H19" s="16">
        <f t="shared" si="0"/>
        <v>0</v>
      </c>
      <c r="I19" s="17">
        <f t="shared" si="1"/>
        <v>0</v>
      </c>
      <c r="J19" s="18"/>
    </row>
    <row r="20" s="1" customFormat="1" ht="67.5" spans="1:10">
      <c r="A20" s="12" t="s">
        <v>14</v>
      </c>
      <c r="B20" s="12" t="s">
        <v>41</v>
      </c>
      <c r="C20" s="12" t="s">
        <v>16</v>
      </c>
      <c r="D20" s="20">
        <v>300</v>
      </c>
      <c r="E20" s="20">
        <v>2800</v>
      </c>
      <c r="F20" s="20">
        <f t="shared" ref="F20:F26" si="4">D20*E20</f>
        <v>840000</v>
      </c>
      <c r="G20" s="19"/>
      <c r="H20" s="16">
        <f t="shared" si="0"/>
        <v>300</v>
      </c>
      <c r="I20" s="17">
        <f t="shared" si="1"/>
        <v>840000</v>
      </c>
      <c r="J20" s="21" t="s">
        <v>42</v>
      </c>
    </row>
    <row r="21" s="1" customFormat="1" spans="1:10">
      <c r="A21" s="12" t="s">
        <v>43</v>
      </c>
      <c r="B21" s="12" t="s">
        <v>44</v>
      </c>
      <c r="C21" s="13"/>
      <c r="D21" s="14"/>
      <c r="E21" s="14"/>
      <c r="F21" s="20"/>
      <c r="G21" s="19"/>
      <c r="H21" s="16">
        <f t="shared" si="0"/>
        <v>0</v>
      </c>
      <c r="I21" s="17">
        <f t="shared" si="1"/>
        <v>0</v>
      </c>
      <c r="J21" s="18"/>
    </row>
    <row r="22" s="1" customFormat="1" ht="78.75" spans="1:10">
      <c r="A22" s="12" t="s">
        <v>14</v>
      </c>
      <c r="B22" s="12" t="s">
        <v>45</v>
      </c>
      <c r="C22" s="12" t="s">
        <v>16</v>
      </c>
      <c r="D22" s="20">
        <v>350</v>
      </c>
      <c r="E22" s="20">
        <v>500</v>
      </c>
      <c r="F22" s="20">
        <f t="shared" si="4"/>
        <v>175000</v>
      </c>
      <c r="G22" s="19"/>
      <c r="H22" s="16">
        <f t="shared" si="0"/>
        <v>350</v>
      </c>
      <c r="I22" s="17">
        <f t="shared" si="1"/>
        <v>175000</v>
      </c>
      <c r="J22" s="21" t="s">
        <v>46</v>
      </c>
    </row>
    <row r="23" s="1" customFormat="1" ht="22.5" spans="1:10">
      <c r="A23" s="11">
        <v>304</v>
      </c>
      <c r="B23" s="12" t="s">
        <v>47</v>
      </c>
      <c r="C23" s="13"/>
      <c r="D23" s="14"/>
      <c r="E23" s="14"/>
      <c r="F23" s="20"/>
      <c r="G23" s="19"/>
      <c r="H23" s="16">
        <f t="shared" si="0"/>
        <v>0</v>
      </c>
      <c r="I23" s="17">
        <f t="shared" si="1"/>
        <v>0</v>
      </c>
      <c r="J23" s="18"/>
    </row>
    <row r="24" s="1" customFormat="1" spans="1:10">
      <c r="A24" s="12" t="s">
        <v>48</v>
      </c>
      <c r="B24" s="12" t="s">
        <v>49</v>
      </c>
      <c r="C24" s="13"/>
      <c r="D24" s="14"/>
      <c r="E24" s="14"/>
      <c r="F24" s="20"/>
      <c r="G24" s="19"/>
      <c r="H24" s="16">
        <f t="shared" si="0"/>
        <v>0</v>
      </c>
      <c r="I24" s="17">
        <f t="shared" si="1"/>
        <v>0</v>
      </c>
      <c r="J24" s="18"/>
    </row>
    <row r="25" s="1" customFormat="1" spans="1:10">
      <c r="A25" s="12" t="s">
        <v>14</v>
      </c>
      <c r="B25" s="12" t="s">
        <v>50</v>
      </c>
      <c r="C25" s="12" t="s">
        <v>51</v>
      </c>
      <c r="D25" s="20">
        <v>26</v>
      </c>
      <c r="E25" s="20">
        <v>500</v>
      </c>
      <c r="F25" s="20">
        <f t="shared" si="4"/>
        <v>13000</v>
      </c>
      <c r="G25" s="19"/>
      <c r="H25" s="16">
        <f t="shared" si="0"/>
        <v>26</v>
      </c>
      <c r="I25" s="17">
        <f t="shared" si="1"/>
        <v>13000</v>
      </c>
      <c r="J25" s="21" t="s">
        <v>52</v>
      </c>
    </row>
    <row r="26" s="1" customFormat="1" spans="1:10">
      <c r="A26" s="12" t="s">
        <v>18</v>
      </c>
      <c r="B26" s="12" t="s">
        <v>53</v>
      </c>
      <c r="C26" s="12" t="s">
        <v>51</v>
      </c>
      <c r="D26" s="20">
        <v>34</v>
      </c>
      <c r="E26" s="20">
        <v>500</v>
      </c>
      <c r="F26" s="20">
        <f t="shared" si="4"/>
        <v>17000</v>
      </c>
      <c r="G26" s="19"/>
      <c r="H26" s="16">
        <f t="shared" si="0"/>
        <v>34</v>
      </c>
      <c r="I26" s="17">
        <f t="shared" si="1"/>
        <v>17000</v>
      </c>
      <c r="J26" s="18"/>
    </row>
    <row r="27" s="1" customFormat="1" spans="1:10">
      <c r="A27" s="12" t="s">
        <v>20</v>
      </c>
      <c r="B27" s="12" t="s">
        <v>54</v>
      </c>
      <c r="C27" s="12" t="s">
        <v>51</v>
      </c>
      <c r="D27" s="20">
        <v>43</v>
      </c>
      <c r="E27" s="20"/>
      <c r="F27" s="20"/>
      <c r="G27" s="19"/>
      <c r="H27" s="16">
        <f t="shared" si="0"/>
        <v>43</v>
      </c>
      <c r="I27" s="17">
        <f t="shared" si="1"/>
        <v>0</v>
      </c>
      <c r="J27" s="18"/>
    </row>
    <row r="28" s="1" customFormat="1" ht="22.5" spans="1:10">
      <c r="A28" s="11">
        <v>306</v>
      </c>
      <c r="B28" s="12" t="s">
        <v>55</v>
      </c>
      <c r="C28" s="13"/>
      <c r="D28" s="14"/>
      <c r="E28" s="14"/>
      <c r="F28" s="20"/>
      <c r="G28" s="19"/>
      <c r="H28" s="16">
        <f t="shared" si="0"/>
        <v>0</v>
      </c>
      <c r="I28" s="17">
        <f t="shared" si="1"/>
        <v>0</v>
      </c>
      <c r="J28" s="18"/>
    </row>
    <row r="29" s="1" customFormat="1" spans="1:10">
      <c r="A29" s="12" t="s">
        <v>56</v>
      </c>
      <c r="B29" s="12" t="s">
        <v>57</v>
      </c>
      <c r="C29" s="13"/>
      <c r="D29" s="14"/>
      <c r="E29" s="14"/>
      <c r="F29" s="20"/>
      <c r="G29" s="19"/>
      <c r="H29" s="16">
        <f t="shared" si="0"/>
        <v>0</v>
      </c>
      <c r="I29" s="17">
        <f t="shared" si="1"/>
        <v>0</v>
      </c>
      <c r="J29" s="18"/>
    </row>
    <row r="30" s="1" customFormat="1" ht="56.25" spans="1:10">
      <c r="A30" s="23" t="s">
        <v>14</v>
      </c>
      <c r="B30" s="23" t="s">
        <v>58</v>
      </c>
      <c r="C30" s="23" t="s">
        <v>51</v>
      </c>
      <c r="D30" s="20">
        <v>10</v>
      </c>
      <c r="E30" s="20">
        <v>3000</v>
      </c>
      <c r="F30" s="20">
        <f>D30*E30</f>
        <v>30000</v>
      </c>
      <c r="G30" s="19"/>
      <c r="H30" s="16">
        <f t="shared" si="0"/>
        <v>10</v>
      </c>
      <c r="I30" s="17">
        <f t="shared" si="1"/>
        <v>30000</v>
      </c>
      <c r="J30" s="22" t="s">
        <v>59</v>
      </c>
    </row>
    <row r="31" s="1" customFormat="1" ht="56.25" spans="1:10">
      <c r="A31" s="12" t="s">
        <v>18</v>
      </c>
      <c r="B31" s="12" t="s">
        <v>50</v>
      </c>
      <c r="C31" s="12" t="s">
        <v>51</v>
      </c>
      <c r="D31" s="20">
        <v>15</v>
      </c>
      <c r="E31" s="20">
        <v>1000</v>
      </c>
      <c r="F31" s="20">
        <f>D31*E31</f>
        <v>15000</v>
      </c>
      <c r="G31" s="19"/>
      <c r="H31" s="16">
        <f t="shared" si="0"/>
        <v>15</v>
      </c>
      <c r="I31" s="17">
        <f t="shared" si="1"/>
        <v>15000</v>
      </c>
      <c r="J31" s="21" t="s">
        <v>59</v>
      </c>
    </row>
    <row r="32" s="1" customFormat="1" spans="1:10">
      <c r="A32" s="11">
        <v>308</v>
      </c>
      <c r="B32" s="12" t="s">
        <v>60</v>
      </c>
      <c r="C32" s="13"/>
      <c r="D32" s="14"/>
      <c r="E32" s="14"/>
      <c r="F32" s="20"/>
      <c r="G32" s="19"/>
      <c r="H32" s="16">
        <f t="shared" si="0"/>
        <v>0</v>
      </c>
      <c r="I32" s="17">
        <f t="shared" si="1"/>
        <v>0</v>
      </c>
      <c r="J32" s="18"/>
    </row>
    <row r="33" s="1" customFormat="1" spans="1:10">
      <c r="A33" s="11">
        <v>-1</v>
      </c>
      <c r="B33" s="12" t="s">
        <v>61</v>
      </c>
      <c r="C33" s="12" t="s">
        <v>51</v>
      </c>
      <c r="D33" s="20">
        <v>1.5</v>
      </c>
      <c r="E33" s="20"/>
      <c r="F33" s="20"/>
      <c r="G33" s="19"/>
      <c r="H33" s="16">
        <f t="shared" si="0"/>
        <v>1.5</v>
      </c>
      <c r="I33" s="17">
        <f t="shared" si="1"/>
        <v>0</v>
      </c>
      <c r="J33" s="21" t="s">
        <v>62</v>
      </c>
    </row>
    <row r="34" s="1" customFormat="1" spans="1:10">
      <c r="A34" s="11">
        <v>-2</v>
      </c>
      <c r="B34" s="12" t="s">
        <v>63</v>
      </c>
      <c r="C34" s="12" t="s">
        <v>51</v>
      </c>
      <c r="D34" s="20">
        <v>1.5</v>
      </c>
      <c r="E34" s="20"/>
      <c r="F34" s="20"/>
      <c r="G34" s="19"/>
      <c r="H34" s="16">
        <f t="shared" si="0"/>
        <v>1.5</v>
      </c>
      <c r="I34" s="17">
        <f t="shared" si="1"/>
        <v>0</v>
      </c>
      <c r="J34" s="18"/>
    </row>
    <row r="35" s="1" customFormat="1" ht="22.5" spans="1:10">
      <c r="A35" s="11">
        <v>309</v>
      </c>
      <c r="B35" s="12" t="s">
        <v>64</v>
      </c>
      <c r="C35" s="13"/>
      <c r="D35" s="14"/>
      <c r="E35" s="14"/>
      <c r="F35" s="20"/>
      <c r="G35" s="19"/>
      <c r="H35" s="16">
        <f t="shared" si="0"/>
        <v>0</v>
      </c>
      <c r="I35" s="17">
        <f t="shared" si="1"/>
        <v>0</v>
      </c>
      <c r="J35" s="18"/>
    </row>
    <row r="36" s="1" customFormat="1" spans="1:10">
      <c r="A36" s="12" t="s">
        <v>65</v>
      </c>
      <c r="B36" s="12" t="s">
        <v>66</v>
      </c>
      <c r="C36" s="13"/>
      <c r="D36" s="14"/>
      <c r="E36" s="14"/>
      <c r="F36" s="20"/>
      <c r="G36" s="19"/>
      <c r="H36" s="16">
        <f t="shared" si="0"/>
        <v>0</v>
      </c>
      <c r="I36" s="17">
        <f t="shared" si="1"/>
        <v>0</v>
      </c>
      <c r="J36" s="18"/>
    </row>
    <row r="37" s="1" customFormat="1" ht="67.5" spans="1:10">
      <c r="A37" s="23" t="s">
        <v>14</v>
      </c>
      <c r="B37" s="23" t="s">
        <v>67</v>
      </c>
      <c r="C37" s="12" t="s">
        <v>51</v>
      </c>
      <c r="D37" s="20">
        <v>65</v>
      </c>
      <c r="E37" s="24"/>
      <c r="F37" s="20"/>
      <c r="G37" s="19"/>
      <c r="H37" s="16">
        <f t="shared" ref="H37:H68" si="5">TRUNC(D37*(1-$G$4/100),2)</f>
        <v>65</v>
      </c>
      <c r="I37" s="17">
        <f t="shared" ref="I37:I68" si="6">H37*E37</f>
        <v>0</v>
      </c>
      <c r="J37" s="21" t="s">
        <v>68</v>
      </c>
    </row>
    <row r="38" s="1" customFormat="1" spans="1:10">
      <c r="A38" s="11">
        <v>312</v>
      </c>
      <c r="B38" s="12" t="s">
        <v>69</v>
      </c>
      <c r="C38" s="13"/>
      <c r="D38" s="14"/>
      <c r="E38" s="14"/>
      <c r="F38" s="20"/>
      <c r="G38" s="19"/>
      <c r="H38" s="16">
        <f t="shared" si="5"/>
        <v>0</v>
      </c>
      <c r="I38" s="17">
        <f t="shared" si="6"/>
        <v>0</v>
      </c>
      <c r="J38" s="18"/>
    </row>
    <row r="39" s="1" customFormat="1" ht="22.5" spans="1:10">
      <c r="A39" s="11">
        <v>-1</v>
      </c>
      <c r="B39" s="12" t="s">
        <v>70</v>
      </c>
      <c r="C39" s="12" t="s">
        <v>51</v>
      </c>
      <c r="D39" s="20">
        <v>70</v>
      </c>
      <c r="E39" s="20">
        <v>1000</v>
      </c>
      <c r="F39" s="20">
        <f t="shared" ref="F39:F46" si="7">D39*E39</f>
        <v>70000</v>
      </c>
      <c r="G39" s="19"/>
      <c r="H39" s="16">
        <f t="shared" si="5"/>
        <v>70</v>
      </c>
      <c r="I39" s="17">
        <f t="shared" si="6"/>
        <v>70000</v>
      </c>
      <c r="J39" s="21" t="s">
        <v>71</v>
      </c>
    </row>
    <row r="40" s="1" customFormat="1" ht="22.5" spans="1:10">
      <c r="A40" s="11">
        <v>-2</v>
      </c>
      <c r="B40" s="12" t="s">
        <v>72</v>
      </c>
      <c r="C40" s="12" t="s">
        <v>51</v>
      </c>
      <c r="D40" s="20">
        <v>61</v>
      </c>
      <c r="E40" s="20">
        <v>1000</v>
      </c>
      <c r="F40" s="20">
        <f t="shared" si="7"/>
        <v>61000</v>
      </c>
      <c r="G40" s="19"/>
      <c r="H40" s="16">
        <f t="shared" si="5"/>
        <v>61</v>
      </c>
      <c r="I40" s="17">
        <f t="shared" si="6"/>
        <v>61000</v>
      </c>
      <c r="J40" s="18"/>
    </row>
    <row r="41" s="1" customFormat="1" ht="22.5" spans="1:10">
      <c r="A41" s="25" t="s">
        <v>73</v>
      </c>
      <c r="B41" s="23" t="s">
        <v>74</v>
      </c>
      <c r="C41" s="23" t="s">
        <v>51</v>
      </c>
      <c r="D41" s="20">
        <v>65</v>
      </c>
      <c r="E41" s="26">
        <v>1000</v>
      </c>
      <c r="F41" s="20">
        <f t="shared" si="7"/>
        <v>65000</v>
      </c>
      <c r="G41" s="19"/>
      <c r="H41" s="16">
        <f t="shared" si="5"/>
        <v>65</v>
      </c>
      <c r="I41" s="17">
        <f t="shared" si="6"/>
        <v>65000</v>
      </c>
      <c r="J41" s="22" t="s">
        <v>71</v>
      </c>
    </row>
    <row r="42" s="1" customFormat="1" ht="22.5" spans="1:10">
      <c r="A42" s="25" t="s">
        <v>75</v>
      </c>
      <c r="B42" s="23" t="s">
        <v>76</v>
      </c>
      <c r="C42" s="23" t="s">
        <v>51</v>
      </c>
      <c r="D42" s="20">
        <v>56</v>
      </c>
      <c r="E42" s="27">
        <v>1000</v>
      </c>
      <c r="F42" s="20">
        <f t="shared" si="7"/>
        <v>56000</v>
      </c>
      <c r="G42" s="19"/>
      <c r="H42" s="16">
        <f t="shared" si="5"/>
        <v>56</v>
      </c>
      <c r="I42" s="17">
        <f t="shared" si="6"/>
        <v>56000</v>
      </c>
      <c r="J42" s="22"/>
    </row>
    <row r="43" s="1" customFormat="1" ht="22.5" spans="1:10">
      <c r="A43" s="28" t="s">
        <v>77</v>
      </c>
      <c r="B43" s="12" t="s">
        <v>78</v>
      </c>
      <c r="C43" s="12" t="s">
        <v>16</v>
      </c>
      <c r="D43" s="20">
        <v>45</v>
      </c>
      <c r="E43" s="20">
        <v>100</v>
      </c>
      <c r="F43" s="20">
        <f t="shared" si="7"/>
        <v>4500</v>
      </c>
      <c r="G43" s="19"/>
      <c r="H43" s="16">
        <f t="shared" si="5"/>
        <v>45</v>
      </c>
      <c r="I43" s="17">
        <f t="shared" si="6"/>
        <v>4500</v>
      </c>
      <c r="J43" s="21" t="s">
        <v>79</v>
      </c>
    </row>
    <row r="44" s="1" customFormat="1" ht="33.75" spans="1:10">
      <c r="A44" s="28" t="s">
        <v>80</v>
      </c>
      <c r="B44" s="12" t="s">
        <v>81</v>
      </c>
      <c r="C44" s="12" t="s">
        <v>16</v>
      </c>
      <c r="D44" s="20">
        <v>35</v>
      </c>
      <c r="E44" s="20">
        <v>100</v>
      </c>
      <c r="F44" s="20">
        <f t="shared" si="7"/>
        <v>3500</v>
      </c>
      <c r="G44" s="19"/>
      <c r="H44" s="16">
        <f t="shared" si="5"/>
        <v>35</v>
      </c>
      <c r="I44" s="17">
        <f t="shared" si="6"/>
        <v>3500</v>
      </c>
      <c r="J44" s="18"/>
    </row>
    <row r="45" s="1" customFormat="1" ht="33.75" spans="1:10">
      <c r="A45" s="28" t="s">
        <v>82</v>
      </c>
      <c r="B45" s="12" t="s">
        <v>83</v>
      </c>
      <c r="C45" s="12" t="s">
        <v>16</v>
      </c>
      <c r="D45" s="20">
        <v>25</v>
      </c>
      <c r="E45" s="20">
        <v>100</v>
      </c>
      <c r="F45" s="20">
        <f t="shared" si="7"/>
        <v>2500</v>
      </c>
      <c r="G45" s="19"/>
      <c r="H45" s="16">
        <f t="shared" si="5"/>
        <v>25</v>
      </c>
      <c r="I45" s="17">
        <f t="shared" si="6"/>
        <v>2500</v>
      </c>
      <c r="J45" s="18"/>
    </row>
    <row r="46" s="1" customFormat="1" ht="22.5" spans="1:10">
      <c r="A46" s="28" t="s">
        <v>84</v>
      </c>
      <c r="B46" s="12" t="s">
        <v>85</v>
      </c>
      <c r="C46" s="12" t="s">
        <v>16</v>
      </c>
      <c r="D46" s="20">
        <v>20</v>
      </c>
      <c r="E46" s="20">
        <v>100</v>
      </c>
      <c r="F46" s="20">
        <f t="shared" si="7"/>
        <v>2000</v>
      </c>
      <c r="G46" s="19"/>
      <c r="H46" s="16">
        <f t="shared" si="5"/>
        <v>20</v>
      </c>
      <c r="I46" s="17">
        <f t="shared" si="6"/>
        <v>2000</v>
      </c>
      <c r="J46" s="18"/>
    </row>
    <row r="47" s="1" customFormat="1" ht="45" spans="1:10">
      <c r="A47" s="11">
        <v>313</v>
      </c>
      <c r="B47" s="12" t="s">
        <v>86</v>
      </c>
      <c r="C47" s="13"/>
      <c r="D47" s="14"/>
      <c r="E47" s="14"/>
      <c r="F47" s="20"/>
      <c r="G47" s="19"/>
      <c r="H47" s="16">
        <f t="shared" si="5"/>
        <v>0</v>
      </c>
      <c r="I47" s="17">
        <f t="shared" si="6"/>
        <v>0</v>
      </c>
      <c r="J47" s="18"/>
    </row>
    <row r="48" s="1" customFormat="1" ht="56.25" spans="1:10">
      <c r="A48" s="11">
        <v>-1</v>
      </c>
      <c r="B48" s="12" t="s">
        <v>87</v>
      </c>
      <c r="C48" s="12" t="s">
        <v>16</v>
      </c>
      <c r="D48" s="20">
        <v>390</v>
      </c>
      <c r="E48" s="20">
        <v>20</v>
      </c>
      <c r="F48" s="20">
        <f t="shared" ref="F48:F50" si="8">D48*E48</f>
        <v>7800</v>
      </c>
      <c r="G48" s="19"/>
      <c r="H48" s="16">
        <f t="shared" si="5"/>
        <v>390</v>
      </c>
      <c r="I48" s="17">
        <f t="shared" si="6"/>
        <v>7800</v>
      </c>
      <c r="J48" s="21" t="s">
        <v>88</v>
      </c>
    </row>
    <row r="49" s="1" customFormat="1" ht="45" spans="1:10">
      <c r="A49" s="11">
        <v>-2</v>
      </c>
      <c r="B49" s="12" t="s">
        <v>89</v>
      </c>
      <c r="C49" s="12" t="s">
        <v>16</v>
      </c>
      <c r="D49" s="20">
        <v>300</v>
      </c>
      <c r="E49" s="20">
        <v>100</v>
      </c>
      <c r="F49" s="20">
        <f t="shared" si="8"/>
        <v>30000</v>
      </c>
      <c r="G49" s="19"/>
      <c r="H49" s="16">
        <f t="shared" si="5"/>
        <v>300</v>
      </c>
      <c r="I49" s="17">
        <f t="shared" si="6"/>
        <v>30000</v>
      </c>
      <c r="J49" s="21" t="s">
        <v>90</v>
      </c>
    </row>
    <row r="50" s="1" customFormat="1" ht="45" spans="1:10">
      <c r="A50" s="11">
        <v>-3</v>
      </c>
      <c r="B50" s="12" t="s">
        <v>91</v>
      </c>
      <c r="C50" s="12" t="s">
        <v>92</v>
      </c>
      <c r="D50" s="20">
        <v>10</v>
      </c>
      <c r="E50" s="20">
        <v>100</v>
      </c>
      <c r="F50" s="20">
        <f t="shared" si="8"/>
        <v>1000</v>
      </c>
      <c r="G50" s="19"/>
      <c r="H50" s="16">
        <f t="shared" si="5"/>
        <v>10</v>
      </c>
      <c r="I50" s="17">
        <f t="shared" si="6"/>
        <v>1000</v>
      </c>
      <c r="J50" s="21" t="s">
        <v>93</v>
      </c>
    </row>
    <row r="51" s="1" customFormat="1" ht="22.5" spans="1:10">
      <c r="A51" s="11">
        <v>314</v>
      </c>
      <c r="B51" s="12" t="s">
        <v>94</v>
      </c>
      <c r="C51" s="13"/>
      <c r="D51" s="14"/>
      <c r="E51" s="14"/>
      <c r="F51" s="20"/>
      <c r="G51" s="19"/>
      <c r="H51" s="16">
        <f t="shared" si="5"/>
        <v>0</v>
      </c>
      <c r="I51" s="17">
        <f t="shared" si="6"/>
        <v>0</v>
      </c>
      <c r="J51" s="18"/>
    </row>
    <row r="52" s="1" customFormat="1" spans="1:10">
      <c r="A52" s="12" t="s">
        <v>95</v>
      </c>
      <c r="B52" s="12" t="s">
        <v>96</v>
      </c>
      <c r="C52" s="13"/>
      <c r="D52" s="14"/>
      <c r="E52" s="14"/>
      <c r="F52" s="20"/>
      <c r="G52" s="19"/>
      <c r="H52" s="16">
        <f t="shared" si="5"/>
        <v>0</v>
      </c>
      <c r="I52" s="17">
        <f t="shared" si="6"/>
        <v>0</v>
      </c>
      <c r="J52" s="18"/>
    </row>
    <row r="53" s="1" customFormat="1" ht="45" spans="1:10">
      <c r="A53" s="12" t="s">
        <v>14</v>
      </c>
      <c r="B53" s="12" t="s">
        <v>97</v>
      </c>
      <c r="C53" s="12" t="s">
        <v>16</v>
      </c>
      <c r="D53" s="20">
        <v>300</v>
      </c>
      <c r="E53" s="20">
        <v>50</v>
      </c>
      <c r="F53" s="20">
        <f t="shared" ref="F53:F58" si="9">D53*E53</f>
        <v>15000</v>
      </c>
      <c r="G53" s="19"/>
      <c r="H53" s="16">
        <f t="shared" si="5"/>
        <v>300</v>
      </c>
      <c r="I53" s="17">
        <f t="shared" si="6"/>
        <v>15000</v>
      </c>
      <c r="J53" s="21" t="s">
        <v>98</v>
      </c>
    </row>
    <row r="54" s="1" customFormat="1" ht="56.25" spans="1:10">
      <c r="A54" s="12" t="s">
        <v>18</v>
      </c>
      <c r="B54" s="12" t="s">
        <v>99</v>
      </c>
      <c r="C54" s="12" t="s">
        <v>16</v>
      </c>
      <c r="D54" s="20">
        <v>350</v>
      </c>
      <c r="E54" s="20">
        <v>10</v>
      </c>
      <c r="F54" s="20">
        <f t="shared" si="9"/>
        <v>3500</v>
      </c>
      <c r="G54" s="19"/>
      <c r="H54" s="16">
        <f t="shared" si="5"/>
        <v>350</v>
      </c>
      <c r="I54" s="17">
        <f t="shared" si="6"/>
        <v>3500</v>
      </c>
      <c r="J54" s="21" t="s">
        <v>100</v>
      </c>
    </row>
    <row r="55" s="1" customFormat="1" ht="33.75" spans="1:10">
      <c r="A55" s="12" t="s">
        <v>20</v>
      </c>
      <c r="B55" s="12" t="s">
        <v>101</v>
      </c>
      <c r="C55" s="12" t="s">
        <v>16</v>
      </c>
      <c r="D55" s="20">
        <v>70</v>
      </c>
      <c r="E55" s="20">
        <v>300</v>
      </c>
      <c r="F55" s="20">
        <f t="shared" si="9"/>
        <v>21000</v>
      </c>
      <c r="G55" s="19"/>
      <c r="H55" s="16">
        <f t="shared" si="5"/>
        <v>70</v>
      </c>
      <c r="I55" s="17">
        <f t="shared" si="6"/>
        <v>21000</v>
      </c>
      <c r="J55" s="21" t="s">
        <v>102</v>
      </c>
    </row>
    <row r="56" s="1" customFormat="1" ht="56.25" spans="1:10">
      <c r="A56" s="12" t="s">
        <v>22</v>
      </c>
      <c r="B56" s="12" t="s">
        <v>103</v>
      </c>
      <c r="C56" s="12" t="s">
        <v>51</v>
      </c>
      <c r="D56" s="20">
        <v>25</v>
      </c>
      <c r="E56" s="20">
        <v>50</v>
      </c>
      <c r="F56" s="20">
        <f t="shared" si="9"/>
        <v>1250</v>
      </c>
      <c r="G56" s="19"/>
      <c r="H56" s="16">
        <f t="shared" si="5"/>
        <v>25</v>
      </c>
      <c r="I56" s="17">
        <f t="shared" si="6"/>
        <v>1250</v>
      </c>
      <c r="J56" s="21" t="s">
        <v>104</v>
      </c>
    </row>
    <row r="57" s="1" customFormat="1" ht="56.25" spans="1:10">
      <c r="A57" s="12" t="s">
        <v>26</v>
      </c>
      <c r="B57" s="12" t="s">
        <v>105</v>
      </c>
      <c r="C57" s="12" t="s">
        <v>106</v>
      </c>
      <c r="D57" s="20">
        <v>75</v>
      </c>
      <c r="E57" s="20">
        <v>10</v>
      </c>
      <c r="F57" s="20">
        <f t="shared" si="9"/>
        <v>750</v>
      </c>
      <c r="G57" s="19"/>
      <c r="H57" s="16">
        <f t="shared" si="5"/>
        <v>75</v>
      </c>
      <c r="I57" s="17">
        <f t="shared" si="6"/>
        <v>750</v>
      </c>
      <c r="J57" s="21" t="s">
        <v>107</v>
      </c>
    </row>
    <row r="58" s="1" customFormat="1" ht="45" spans="1:10">
      <c r="A58" s="12" t="s">
        <v>108</v>
      </c>
      <c r="B58" s="12" t="s">
        <v>109</v>
      </c>
      <c r="C58" s="12" t="s">
        <v>110</v>
      </c>
      <c r="D58" s="20">
        <v>140</v>
      </c>
      <c r="E58" s="20">
        <v>20</v>
      </c>
      <c r="F58" s="20">
        <f t="shared" si="9"/>
        <v>2800</v>
      </c>
      <c r="G58" s="19"/>
      <c r="H58" s="16">
        <f t="shared" si="5"/>
        <v>140</v>
      </c>
      <c r="I58" s="17">
        <f t="shared" si="6"/>
        <v>2800</v>
      </c>
      <c r="J58" s="21" t="s">
        <v>111</v>
      </c>
    </row>
    <row r="59" s="1" customFormat="1" spans="1:10">
      <c r="A59" s="11">
        <v>315</v>
      </c>
      <c r="B59" s="12" t="s">
        <v>112</v>
      </c>
      <c r="C59" s="13"/>
      <c r="D59" s="14"/>
      <c r="E59" s="14"/>
      <c r="F59" s="20"/>
      <c r="G59" s="19"/>
      <c r="H59" s="16">
        <f t="shared" si="5"/>
        <v>0</v>
      </c>
      <c r="I59" s="17">
        <f t="shared" si="6"/>
        <v>0</v>
      </c>
      <c r="J59" s="18"/>
    </row>
    <row r="60" s="1" customFormat="1" ht="45" spans="1:10">
      <c r="A60" s="11">
        <v>-1</v>
      </c>
      <c r="B60" s="23" t="s">
        <v>113</v>
      </c>
      <c r="C60" s="23" t="s">
        <v>110</v>
      </c>
      <c r="D60" s="20" t="s">
        <v>114</v>
      </c>
      <c r="E60" s="20">
        <v>100</v>
      </c>
      <c r="F60" s="20">
        <f t="shared" ref="F60:F63" si="10">D60*E60</f>
        <v>580</v>
      </c>
      <c r="G60" s="19"/>
      <c r="H60" s="16">
        <f t="shared" si="5"/>
        <v>5.8</v>
      </c>
      <c r="I60" s="17">
        <f t="shared" si="6"/>
        <v>580</v>
      </c>
      <c r="J60" s="21" t="s">
        <v>115</v>
      </c>
    </row>
    <row r="61" s="1" customFormat="1" spans="1:10">
      <c r="A61" s="23">
        <v>415</v>
      </c>
      <c r="B61" s="23" t="s">
        <v>116</v>
      </c>
      <c r="C61" s="29"/>
      <c r="D61" s="30"/>
      <c r="E61" s="30"/>
      <c r="F61" s="20"/>
      <c r="G61" s="19"/>
      <c r="H61" s="16">
        <f t="shared" si="5"/>
        <v>0</v>
      </c>
      <c r="I61" s="17">
        <f t="shared" si="6"/>
        <v>0</v>
      </c>
      <c r="J61" s="22"/>
    </row>
    <row r="62" s="1" customFormat="1" ht="78.75" spans="1:10">
      <c r="A62" s="12" t="s">
        <v>117</v>
      </c>
      <c r="B62" s="12" t="s">
        <v>118</v>
      </c>
      <c r="C62" s="12" t="s">
        <v>16</v>
      </c>
      <c r="D62" s="20">
        <v>560</v>
      </c>
      <c r="E62" s="20">
        <v>50</v>
      </c>
      <c r="F62" s="20">
        <f t="shared" si="10"/>
        <v>28000</v>
      </c>
      <c r="G62" s="19"/>
      <c r="H62" s="16">
        <f t="shared" si="5"/>
        <v>560</v>
      </c>
      <c r="I62" s="17">
        <f t="shared" si="6"/>
        <v>28000</v>
      </c>
      <c r="J62" s="21" t="s">
        <v>119</v>
      </c>
    </row>
    <row r="63" s="1" customFormat="1" ht="33.75" spans="1:10">
      <c r="A63" s="11" t="s">
        <v>120</v>
      </c>
      <c r="B63" s="23" t="s">
        <v>121</v>
      </c>
      <c r="C63" s="23" t="s">
        <v>122</v>
      </c>
      <c r="D63" s="20">
        <v>5.5</v>
      </c>
      <c r="E63" s="20">
        <v>5000</v>
      </c>
      <c r="F63" s="20">
        <f t="shared" si="10"/>
        <v>27500</v>
      </c>
      <c r="G63" s="19"/>
      <c r="H63" s="16">
        <f t="shared" si="5"/>
        <v>5.5</v>
      </c>
      <c r="I63" s="17">
        <f t="shared" si="6"/>
        <v>27500</v>
      </c>
      <c r="J63" s="22" t="s">
        <v>123</v>
      </c>
    </row>
    <row r="64" s="1" customFormat="1" spans="1:10">
      <c r="A64" s="11">
        <v>416</v>
      </c>
      <c r="B64" s="12" t="s">
        <v>124</v>
      </c>
      <c r="C64" s="13"/>
      <c r="D64" s="14"/>
      <c r="E64" s="14"/>
      <c r="F64" s="20"/>
      <c r="G64" s="19"/>
      <c r="H64" s="16">
        <f t="shared" si="5"/>
        <v>0</v>
      </c>
      <c r="I64" s="17">
        <f t="shared" si="6"/>
        <v>0</v>
      </c>
      <c r="J64" s="18"/>
    </row>
    <row r="65" s="1" customFormat="1" ht="22.5" spans="1:10">
      <c r="A65" s="11">
        <v>-1</v>
      </c>
      <c r="B65" s="12" t="s">
        <v>125</v>
      </c>
      <c r="C65" s="13"/>
      <c r="D65" s="14"/>
      <c r="E65" s="14"/>
      <c r="F65" s="20"/>
      <c r="G65" s="19"/>
      <c r="H65" s="16">
        <f t="shared" si="5"/>
        <v>0</v>
      </c>
      <c r="I65" s="17">
        <f t="shared" si="6"/>
        <v>0</v>
      </c>
      <c r="J65" s="18"/>
    </row>
    <row r="66" s="1" customFormat="1" ht="56.25" spans="1:10">
      <c r="A66" s="12" t="s">
        <v>14</v>
      </c>
      <c r="B66" s="12" t="s">
        <v>126</v>
      </c>
      <c r="C66" s="12" t="s">
        <v>110</v>
      </c>
      <c r="D66" s="20">
        <v>29</v>
      </c>
      <c r="E66" s="20">
        <v>100</v>
      </c>
      <c r="F66" s="20">
        <f>D66*E66</f>
        <v>2900</v>
      </c>
      <c r="G66" s="19"/>
      <c r="H66" s="16">
        <f t="shared" si="5"/>
        <v>29</v>
      </c>
      <c r="I66" s="17">
        <f t="shared" si="6"/>
        <v>2900</v>
      </c>
      <c r="J66" s="21" t="s">
        <v>127</v>
      </c>
    </row>
    <row r="67" s="1" customFormat="1" spans="1:10">
      <c r="A67" s="11">
        <v>420</v>
      </c>
      <c r="B67" s="12" t="s">
        <v>128</v>
      </c>
      <c r="C67" s="13"/>
      <c r="D67" s="14"/>
      <c r="E67" s="14"/>
      <c r="F67" s="20"/>
      <c r="G67" s="19"/>
      <c r="H67" s="16">
        <f t="shared" si="5"/>
        <v>0</v>
      </c>
      <c r="I67" s="17">
        <f t="shared" si="6"/>
        <v>0</v>
      </c>
      <c r="J67" s="18"/>
    </row>
    <row r="68" s="1" customFormat="1" spans="1:10">
      <c r="A68" s="12" t="s">
        <v>129</v>
      </c>
      <c r="B68" s="12" t="s">
        <v>130</v>
      </c>
      <c r="C68" s="13"/>
      <c r="D68" s="14"/>
      <c r="E68" s="14"/>
      <c r="F68" s="20"/>
      <c r="G68" s="19"/>
      <c r="H68" s="16">
        <f t="shared" si="5"/>
        <v>0</v>
      </c>
      <c r="I68" s="17">
        <f t="shared" si="6"/>
        <v>0</v>
      </c>
      <c r="J68" s="18"/>
    </row>
    <row r="69" s="1" customFormat="1" ht="33.75" spans="1:10">
      <c r="A69" s="12" t="s">
        <v>14</v>
      </c>
      <c r="B69" s="12" t="s">
        <v>131</v>
      </c>
      <c r="C69" s="12" t="s">
        <v>16</v>
      </c>
      <c r="D69" s="20">
        <v>70</v>
      </c>
      <c r="E69" s="20">
        <v>100</v>
      </c>
      <c r="F69" s="20">
        <f t="shared" ref="F69:F75" si="11">D69*E69</f>
        <v>7000</v>
      </c>
      <c r="G69" s="19"/>
      <c r="H69" s="16">
        <f t="shared" ref="H69:H100" si="12">TRUNC(D69*(1-$G$4/100),2)</f>
        <v>70</v>
      </c>
      <c r="I69" s="17">
        <f t="shared" ref="I69:I100" si="13">H69*E69</f>
        <v>7000</v>
      </c>
      <c r="J69" s="21" t="s">
        <v>102</v>
      </c>
    </row>
    <row r="70" s="1" customFormat="1" ht="90" spans="1:10">
      <c r="A70" s="12" t="s">
        <v>18</v>
      </c>
      <c r="B70" s="12" t="s">
        <v>132</v>
      </c>
      <c r="C70" s="12" t="s">
        <v>110</v>
      </c>
      <c r="D70" s="20">
        <v>3800</v>
      </c>
      <c r="E70" s="20"/>
      <c r="F70" s="20"/>
      <c r="G70" s="19"/>
      <c r="H70" s="16">
        <f t="shared" si="12"/>
        <v>3800</v>
      </c>
      <c r="I70" s="17">
        <f t="shared" si="13"/>
        <v>0</v>
      </c>
      <c r="J70" s="21" t="s">
        <v>133</v>
      </c>
    </row>
    <row r="71" s="1" customFormat="1" ht="90" spans="1:10">
      <c r="A71" s="12" t="s">
        <v>20</v>
      </c>
      <c r="B71" s="12" t="s">
        <v>134</v>
      </c>
      <c r="C71" s="12" t="s">
        <v>110</v>
      </c>
      <c r="D71" s="20">
        <v>4800</v>
      </c>
      <c r="E71" s="20"/>
      <c r="F71" s="20"/>
      <c r="G71" s="19"/>
      <c r="H71" s="16">
        <f t="shared" si="12"/>
        <v>4800</v>
      </c>
      <c r="I71" s="17">
        <f t="shared" si="13"/>
        <v>0</v>
      </c>
      <c r="J71" s="21" t="s">
        <v>133</v>
      </c>
    </row>
    <row r="72" s="1" customFormat="1" ht="22.5" spans="1:10">
      <c r="A72" s="11">
        <v>421</v>
      </c>
      <c r="B72" s="12" t="s">
        <v>135</v>
      </c>
      <c r="C72" s="13"/>
      <c r="D72" s="14"/>
      <c r="E72" s="14"/>
      <c r="F72" s="20"/>
      <c r="G72" s="19"/>
      <c r="H72" s="16">
        <f t="shared" si="12"/>
        <v>0</v>
      </c>
      <c r="I72" s="17">
        <f t="shared" si="13"/>
        <v>0</v>
      </c>
      <c r="J72" s="18"/>
    </row>
    <row r="73" s="1" customFormat="1" ht="56.25" spans="1:10">
      <c r="A73" s="11">
        <v>-1</v>
      </c>
      <c r="B73" s="12" t="s">
        <v>136</v>
      </c>
      <c r="C73" s="12" t="s">
        <v>110</v>
      </c>
      <c r="D73" s="20">
        <v>300</v>
      </c>
      <c r="E73" s="20">
        <v>20</v>
      </c>
      <c r="F73" s="20">
        <f t="shared" si="11"/>
        <v>6000</v>
      </c>
      <c r="G73" s="19"/>
      <c r="H73" s="16">
        <f t="shared" si="12"/>
        <v>300</v>
      </c>
      <c r="I73" s="17">
        <f t="shared" si="13"/>
        <v>6000</v>
      </c>
      <c r="J73" s="21" t="s">
        <v>137</v>
      </c>
    </row>
    <row r="74" s="1" customFormat="1" ht="56.25" spans="1:10">
      <c r="A74" s="11">
        <v>-2</v>
      </c>
      <c r="B74" s="12" t="s">
        <v>138</v>
      </c>
      <c r="C74" s="12" t="s">
        <v>110</v>
      </c>
      <c r="D74" s="20">
        <v>450</v>
      </c>
      <c r="E74" s="20">
        <v>20</v>
      </c>
      <c r="F74" s="20">
        <f t="shared" si="11"/>
        <v>9000</v>
      </c>
      <c r="G74" s="19"/>
      <c r="H74" s="16">
        <f t="shared" si="12"/>
        <v>450</v>
      </c>
      <c r="I74" s="17">
        <f t="shared" si="13"/>
        <v>9000</v>
      </c>
      <c r="J74" s="21" t="s">
        <v>137</v>
      </c>
    </row>
    <row r="75" s="1" customFormat="1" ht="56.25" spans="1:10">
      <c r="A75" s="11">
        <v>-3</v>
      </c>
      <c r="B75" s="23" t="s">
        <v>139</v>
      </c>
      <c r="C75" s="12" t="s">
        <v>110</v>
      </c>
      <c r="D75" s="30">
        <v>250</v>
      </c>
      <c r="E75" s="30">
        <v>30</v>
      </c>
      <c r="F75" s="20">
        <f t="shared" si="11"/>
        <v>7500</v>
      </c>
      <c r="G75" s="19"/>
      <c r="H75" s="16">
        <f t="shared" si="12"/>
        <v>250</v>
      </c>
      <c r="I75" s="17">
        <f t="shared" si="13"/>
        <v>7500</v>
      </c>
      <c r="J75" s="22" t="s">
        <v>137</v>
      </c>
    </row>
    <row r="76" s="1" customFormat="1" spans="1:10">
      <c r="A76" s="11">
        <v>423</v>
      </c>
      <c r="B76" s="12" t="s">
        <v>140</v>
      </c>
      <c r="C76" s="13"/>
      <c r="D76" s="14"/>
      <c r="E76" s="14"/>
      <c r="F76" s="20"/>
      <c r="G76" s="19"/>
      <c r="H76" s="16">
        <f t="shared" si="12"/>
        <v>0</v>
      </c>
      <c r="I76" s="17">
        <f t="shared" si="13"/>
        <v>0</v>
      </c>
      <c r="J76" s="18"/>
    </row>
    <row r="77" s="1" customFormat="1" ht="78.75" spans="1:10">
      <c r="A77" s="11">
        <v>-1</v>
      </c>
      <c r="B77" s="12" t="s">
        <v>141</v>
      </c>
      <c r="C77" s="12" t="s">
        <v>110</v>
      </c>
      <c r="D77" s="20">
        <v>700</v>
      </c>
      <c r="E77" s="20">
        <v>20</v>
      </c>
      <c r="F77" s="20">
        <f t="shared" ref="F77:F81" si="14">D77*E77</f>
        <v>14000</v>
      </c>
      <c r="G77" s="19"/>
      <c r="H77" s="16">
        <f t="shared" si="12"/>
        <v>700</v>
      </c>
      <c r="I77" s="17">
        <f t="shared" si="13"/>
        <v>14000</v>
      </c>
      <c r="J77" s="21" t="s">
        <v>142</v>
      </c>
    </row>
    <row r="78" s="1" customFormat="1" ht="56.25" spans="1:10">
      <c r="A78" s="11">
        <v>-2</v>
      </c>
      <c r="B78" s="12" t="s">
        <v>143</v>
      </c>
      <c r="C78" s="12" t="s">
        <v>110</v>
      </c>
      <c r="D78" s="20">
        <v>50</v>
      </c>
      <c r="E78" s="20">
        <v>50</v>
      </c>
      <c r="F78" s="20">
        <f t="shared" si="14"/>
        <v>2500</v>
      </c>
      <c r="G78" s="19"/>
      <c r="H78" s="16">
        <f t="shared" si="12"/>
        <v>50</v>
      </c>
      <c r="I78" s="17">
        <f t="shared" si="13"/>
        <v>2500</v>
      </c>
      <c r="J78" s="21" t="s">
        <v>144</v>
      </c>
    </row>
    <row r="79" s="1" customFormat="1" spans="1:10">
      <c r="A79" s="11">
        <v>602</v>
      </c>
      <c r="B79" s="12" t="s">
        <v>145</v>
      </c>
      <c r="C79" s="13"/>
      <c r="D79" s="14"/>
      <c r="E79" s="14"/>
      <c r="F79" s="20"/>
      <c r="G79" s="19"/>
      <c r="H79" s="16">
        <f t="shared" si="12"/>
        <v>0</v>
      </c>
      <c r="I79" s="17">
        <f t="shared" si="13"/>
        <v>0</v>
      </c>
      <c r="J79" s="18"/>
    </row>
    <row r="80" s="1" customFormat="1" ht="22.5" spans="1:10">
      <c r="A80" s="11">
        <v>-1</v>
      </c>
      <c r="B80" s="12" t="s">
        <v>146</v>
      </c>
      <c r="C80" s="13"/>
      <c r="D80" s="14"/>
      <c r="E80" s="14"/>
      <c r="F80" s="20"/>
      <c r="G80" s="19"/>
      <c r="H80" s="16">
        <f t="shared" si="12"/>
        <v>0</v>
      </c>
      <c r="I80" s="17">
        <f t="shared" si="13"/>
        <v>0</v>
      </c>
      <c r="J80" s="18"/>
    </row>
    <row r="81" s="1" customFormat="1" ht="78.75" spans="1:10">
      <c r="A81" s="12" t="s">
        <v>14</v>
      </c>
      <c r="B81" s="12" t="s">
        <v>147</v>
      </c>
      <c r="C81" s="12" t="s">
        <v>110</v>
      </c>
      <c r="D81" s="20">
        <v>590</v>
      </c>
      <c r="E81" s="20">
        <v>100</v>
      </c>
      <c r="F81" s="20">
        <f t="shared" si="14"/>
        <v>59000</v>
      </c>
      <c r="G81" s="19"/>
      <c r="H81" s="16">
        <f t="shared" si="12"/>
        <v>590</v>
      </c>
      <c r="I81" s="17">
        <f t="shared" si="13"/>
        <v>59000</v>
      </c>
      <c r="J81" s="21" t="s">
        <v>142</v>
      </c>
    </row>
    <row r="82" s="1" customFormat="1" spans="1:10">
      <c r="A82" s="11">
        <v>-2</v>
      </c>
      <c r="B82" s="12" t="s">
        <v>148</v>
      </c>
      <c r="C82" s="13"/>
      <c r="D82" s="14"/>
      <c r="E82" s="14"/>
      <c r="F82" s="20"/>
      <c r="G82" s="19"/>
      <c r="H82" s="16">
        <f t="shared" si="12"/>
        <v>0</v>
      </c>
      <c r="I82" s="17">
        <f t="shared" si="13"/>
        <v>0</v>
      </c>
      <c r="J82" s="18"/>
    </row>
    <row r="83" s="1" customFormat="1" ht="45" spans="1:10">
      <c r="A83" s="12" t="s">
        <v>14</v>
      </c>
      <c r="B83" s="12" t="s">
        <v>149</v>
      </c>
      <c r="C83" s="12" t="s">
        <v>110</v>
      </c>
      <c r="D83" s="20">
        <v>28</v>
      </c>
      <c r="E83" s="20">
        <v>200</v>
      </c>
      <c r="F83" s="20">
        <f t="shared" ref="F83:F87" si="15">D83*E83</f>
        <v>5600</v>
      </c>
      <c r="G83" s="19"/>
      <c r="H83" s="16">
        <f t="shared" si="12"/>
        <v>28</v>
      </c>
      <c r="I83" s="17">
        <f t="shared" si="13"/>
        <v>5600</v>
      </c>
      <c r="J83" s="21" t="s">
        <v>150</v>
      </c>
    </row>
    <row r="84" s="1" customFormat="1" ht="33.75" spans="1:10">
      <c r="A84" s="12" t="s">
        <v>18</v>
      </c>
      <c r="B84" s="12" t="s">
        <v>151</v>
      </c>
      <c r="C84" s="12" t="s">
        <v>110</v>
      </c>
      <c r="D84" s="20">
        <v>20</v>
      </c>
      <c r="E84" s="20">
        <v>200</v>
      </c>
      <c r="F84" s="20">
        <f t="shared" si="15"/>
        <v>4000</v>
      </c>
      <c r="G84" s="19"/>
      <c r="H84" s="16">
        <f t="shared" si="12"/>
        <v>20</v>
      </c>
      <c r="I84" s="17">
        <f t="shared" si="13"/>
        <v>4000</v>
      </c>
      <c r="J84" s="21" t="s">
        <v>152</v>
      </c>
    </row>
    <row r="85" s="1" customFormat="1" ht="33.75" spans="1:10">
      <c r="A85" s="12" t="s">
        <v>20</v>
      </c>
      <c r="B85" s="12" t="s">
        <v>153</v>
      </c>
      <c r="C85" s="12" t="s">
        <v>110</v>
      </c>
      <c r="D85" s="20">
        <v>28</v>
      </c>
      <c r="E85" s="20">
        <v>500</v>
      </c>
      <c r="F85" s="20">
        <f t="shared" si="15"/>
        <v>14000</v>
      </c>
      <c r="G85" s="19"/>
      <c r="H85" s="16">
        <f t="shared" si="12"/>
        <v>28</v>
      </c>
      <c r="I85" s="17">
        <f t="shared" si="13"/>
        <v>14000</v>
      </c>
      <c r="J85" s="21" t="s">
        <v>152</v>
      </c>
    </row>
    <row r="86" s="1" customFormat="1" ht="45" spans="1:10">
      <c r="A86" s="12" t="s">
        <v>22</v>
      </c>
      <c r="B86" s="12" t="s">
        <v>154</v>
      </c>
      <c r="C86" s="12" t="s">
        <v>110</v>
      </c>
      <c r="D86" s="20">
        <v>24</v>
      </c>
      <c r="E86" s="20">
        <v>1000</v>
      </c>
      <c r="F86" s="20">
        <f t="shared" si="15"/>
        <v>24000</v>
      </c>
      <c r="G86" s="19"/>
      <c r="H86" s="16">
        <f t="shared" si="12"/>
        <v>24</v>
      </c>
      <c r="I86" s="17">
        <f t="shared" si="13"/>
        <v>24000</v>
      </c>
      <c r="J86" s="21" t="s">
        <v>152</v>
      </c>
    </row>
    <row r="87" s="1" customFormat="1" ht="33.75" spans="1:10">
      <c r="A87" s="12" t="s">
        <v>26</v>
      </c>
      <c r="B87" s="12" t="s">
        <v>155</v>
      </c>
      <c r="C87" s="12" t="s">
        <v>156</v>
      </c>
      <c r="D87" s="20">
        <v>20</v>
      </c>
      <c r="E87" s="20">
        <v>50</v>
      </c>
      <c r="F87" s="20">
        <f t="shared" si="15"/>
        <v>1000</v>
      </c>
      <c r="G87" s="19"/>
      <c r="H87" s="16">
        <f t="shared" si="12"/>
        <v>20</v>
      </c>
      <c r="I87" s="17">
        <f t="shared" si="13"/>
        <v>1000</v>
      </c>
      <c r="J87" s="21" t="s">
        <v>157</v>
      </c>
    </row>
    <row r="88" s="1" customFormat="1" ht="45" spans="1:10">
      <c r="A88" s="12" t="s">
        <v>108</v>
      </c>
      <c r="B88" s="12" t="s">
        <v>158</v>
      </c>
      <c r="C88" s="12" t="s">
        <v>92</v>
      </c>
      <c r="D88" s="20">
        <v>0.7</v>
      </c>
      <c r="E88" s="20"/>
      <c r="F88" s="20"/>
      <c r="G88" s="19"/>
      <c r="H88" s="16">
        <f t="shared" si="12"/>
        <v>0.7</v>
      </c>
      <c r="I88" s="17">
        <f t="shared" si="13"/>
        <v>0</v>
      </c>
      <c r="J88" s="21" t="s">
        <v>159</v>
      </c>
    </row>
    <row r="89" s="1" customFormat="1" spans="1:10">
      <c r="A89" s="11">
        <v>-3</v>
      </c>
      <c r="B89" s="12" t="s">
        <v>160</v>
      </c>
      <c r="C89" s="13"/>
      <c r="D89" s="14"/>
      <c r="E89" s="14"/>
      <c r="F89" s="20"/>
      <c r="G89" s="19"/>
      <c r="H89" s="16">
        <f t="shared" si="12"/>
        <v>0</v>
      </c>
      <c r="I89" s="17">
        <f t="shared" si="13"/>
        <v>0</v>
      </c>
      <c r="J89" s="18"/>
    </row>
    <row r="90" s="1" customFormat="1" ht="22.5" spans="1:10">
      <c r="A90" s="12" t="s">
        <v>14</v>
      </c>
      <c r="B90" s="12" t="s">
        <v>161</v>
      </c>
      <c r="C90" s="12" t="s">
        <v>110</v>
      </c>
      <c r="D90" s="20">
        <v>155</v>
      </c>
      <c r="E90" s="20"/>
      <c r="F90" s="20"/>
      <c r="G90" s="19"/>
      <c r="H90" s="16">
        <f t="shared" si="12"/>
        <v>155</v>
      </c>
      <c r="I90" s="17">
        <f t="shared" si="13"/>
        <v>0</v>
      </c>
      <c r="J90" s="21" t="s">
        <v>162</v>
      </c>
    </row>
    <row r="91" s="1" customFormat="1" ht="22.5" spans="1:10">
      <c r="A91" s="12" t="s">
        <v>18</v>
      </c>
      <c r="B91" s="12" t="s">
        <v>163</v>
      </c>
      <c r="C91" s="12" t="s">
        <v>110</v>
      </c>
      <c r="D91" s="20">
        <v>163</v>
      </c>
      <c r="E91" s="20"/>
      <c r="F91" s="20"/>
      <c r="G91" s="19"/>
      <c r="H91" s="16">
        <f t="shared" si="12"/>
        <v>163</v>
      </c>
      <c r="I91" s="17">
        <f t="shared" si="13"/>
        <v>0</v>
      </c>
      <c r="J91" s="18"/>
    </row>
    <row r="92" s="1" customFormat="1" ht="22.5" spans="1:10">
      <c r="A92" s="12" t="s">
        <v>20</v>
      </c>
      <c r="B92" s="12" t="s">
        <v>164</v>
      </c>
      <c r="C92" s="12" t="s">
        <v>110</v>
      </c>
      <c r="D92" s="20">
        <v>170</v>
      </c>
      <c r="E92" s="20"/>
      <c r="F92" s="20"/>
      <c r="G92" s="19"/>
      <c r="H92" s="16">
        <f t="shared" si="12"/>
        <v>170</v>
      </c>
      <c r="I92" s="17">
        <f t="shared" si="13"/>
        <v>0</v>
      </c>
      <c r="J92" s="18"/>
    </row>
    <row r="93" s="1" customFormat="1" ht="45" spans="1:10">
      <c r="A93" s="12" t="s">
        <v>22</v>
      </c>
      <c r="B93" s="12" t="s">
        <v>165</v>
      </c>
      <c r="C93" s="12" t="s">
        <v>51</v>
      </c>
      <c r="D93" s="20">
        <v>25</v>
      </c>
      <c r="E93" s="20"/>
      <c r="F93" s="20"/>
      <c r="G93" s="19"/>
      <c r="H93" s="16">
        <f t="shared" si="12"/>
        <v>25</v>
      </c>
      <c r="I93" s="17">
        <f t="shared" si="13"/>
        <v>0</v>
      </c>
      <c r="J93" s="21" t="s">
        <v>166</v>
      </c>
    </row>
    <row r="94" s="1" customFormat="1" spans="1:10">
      <c r="A94" s="11">
        <v>604</v>
      </c>
      <c r="B94" s="12" t="s">
        <v>167</v>
      </c>
      <c r="C94" s="13"/>
      <c r="D94" s="14"/>
      <c r="E94" s="14"/>
      <c r="F94" s="20"/>
      <c r="G94" s="19"/>
      <c r="H94" s="16">
        <f t="shared" si="12"/>
        <v>0</v>
      </c>
      <c r="I94" s="17">
        <f t="shared" si="13"/>
        <v>0</v>
      </c>
      <c r="J94" s="18"/>
    </row>
    <row r="95" s="1" customFormat="1" spans="1:10">
      <c r="A95" s="11">
        <v>-1</v>
      </c>
      <c r="B95" s="12" t="s">
        <v>168</v>
      </c>
      <c r="C95" s="13"/>
      <c r="D95" s="14"/>
      <c r="E95" s="14"/>
      <c r="F95" s="20"/>
      <c r="G95" s="19"/>
      <c r="H95" s="16">
        <f t="shared" si="12"/>
        <v>0</v>
      </c>
      <c r="I95" s="17">
        <f t="shared" si="13"/>
        <v>0</v>
      </c>
      <c r="J95" s="18"/>
    </row>
    <row r="96" s="1" customFormat="1" ht="22.5" spans="1:10">
      <c r="A96" s="12" t="s">
        <v>14</v>
      </c>
      <c r="B96" s="12" t="s">
        <v>169</v>
      </c>
      <c r="C96" s="23" t="s">
        <v>170</v>
      </c>
      <c r="D96" s="20">
        <v>300</v>
      </c>
      <c r="E96" s="20">
        <v>30</v>
      </c>
      <c r="F96" s="20">
        <f>D96*E96</f>
        <v>9000</v>
      </c>
      <c r="G96" s="19"/>
      <c r="H96" s="16">
        <f t="shared" si="12"/>
        <v>300</v>
      </c>
      <c r="I96" s="17">
        <f t="shared" si="13"/>
        <v>9000</v>
      </c>
      <c r="J96" s="21" t="s">
        <v>171</v>
      </c>
    </row>
    <row r="97" s="1" customFormat="1" ht="22.5" spans="1:10">
      <c r="A97" s="12" t="s">
        <v>18</v>
      </c>
      <c r="B97" s="12" t="s">
        <v>172</v>
      </c>
      <c r="C97" s="12" t="s">
        <v>170</v>
      </c>
      <c r="D97" s="20">
        <v>300</v>
      </c>
      <c r="E97" s="20">
        <v>30</v>
      </c>
      <c r="F97" s="20">
        <f>D97*E97</f>
        <v>9000</v>
      </c>
      <c r="G97" s="19"/>
      <c r="H97" s="16">
        <f t="shared" si="12"/>
        <v>300</v>
      </c>
      <c r="I97" s="17">
        <f t="shared" si="13"/>
        <v>9000</v>
      </c>
      <c r="J97" s="18"/>
    </row>
    <row r="98" s="1" customFormat="1" spans="1:10">
      <c r="A98" s="11">
        <v>-2</v>
      </c>
      <c r="B98" s="12" t="s">
        <v>173</v>
      </c>
      <c r="C98" s="13"/>
      <c r="D98" s="14"/>
      <c r="E98" s="14"/>
      <c r="F98" s="20"/>
      <c r="G98" s="19"/>
      <c r="H98" s="16">
        <f t="shared" si="12"/>
        <v>0</v>
      </c>
      <c r="I98" s="17">
        <f t="shared" si="13"/>
        <v>0</v>
      </c>
      <c r="J98" s="18"/>
    </row>
    <row r="99" s="1" customFormat="1" ht="33.75" spans="1:10">
      <c r="A99" s="12" t="s">
        <v>14</v>
      </c>
      <c r="B99" s="12" t="s">
        <v>174</v>
      </c>
      <c r="C99" s="12" t="s">
        <v>106</v>
      </c>
      <c r="D99" s="20">
        <v>650</v>
      </c>
      <c r="E99" s="20"/>
      <c r="F99" s="20"/>
      <c r="G99" s="19"/>
      <c r="H99" s="16">
        <f t="shared" si="12"/>
        <v>650</v>
      </c>
      <c r="I99" s="17">
        <f t="shared" si="13"/>
        <v>0</v>
      </c>
      <c r="J99" s="21" t="s">
        <v>175</v>
      </c>
    </row>
    <row r="100" s="1" customFormat="1" ht="45" spans="1:10">
      <c r="A100" s="12" t="s">
        <v>18</v>
      </c>
      <c r="B100" s="12" t="s">
        <v>176</v>
      </c>
      <c r="C100" s="12" t="s">
        <v>170</v>
      </c>
      <c r="D100" s="20">
        <v>1400</v>
      </c>
      <c r="E100" s="20"/>
      <c r="F100" s="20"/>
      <c r="G100" s="19"/>
      <c r="H100" s="16">
        <f t="shared" si="12"/>
        <v>1400</v>
      </c>
      <c r="I100" s="17">
        <f t="shared" si="13"/>
        <v>0</v>
      </c>
      <c r="J100" s="18"/>
    </row>
    <row r="101" s="1" customFormat="1" ht="56.25" spans="1:10">
      <c r="A101" s="12" t="s">
        <v>20</v>
      </c>
      <c r="B101" s="12" t="s">
        <v>177</v>
      </c>
      <c r="C101" s="12" t="s">
        <v>170</v>
      </c>
      <c r="D101" s="20">
        <v>3500</v>
      </c>
      <c r="E101" s="20"/>
      <c r="F101" s="20"/>
      <c r="G101" s="19"/>
      <c r="H101" s="16">
        <f t="shared" ref="H101:H124" si="16">TRUNC(D101*(1-$G$4/100),2)</f>
        <v>3500</v>
      </c>
      <c r="I101" s="17">
        <f t="shared" ref="I101:I124" si="17">H101*E101</f>
        <v>0</v>
      </c>
      <c r="J101" s="21" t="s">
        <v>171</v>
      </c>
    </row>
    <row r="102" s="1" customFormat="1" ht="56.25" spans="1:10">
      <c r="A102" s="11">
        <v>-3</v>
      </c>
      <c r="B102" s="12" t="s">
        <v>178</v>
      </c>
      <c r="C102" s="12" t="s">
        <v>156</v>
      </c>
      <c r="D102" s="20">
        <v>100</v>
      </c>
      <c r="E102" s="20">
        <v>20</v>
      </c>
      <c r="F102" s="20">
        <f t="shared" ref="F102:F110" si="18">D102*E102</f>
        <v>2000</v>
      </c>
      <c r="G102" s="19"/>
      <c r="H102" s="16">
        <f t="shared" si="16"/>
        <v>100</v>
      </c>
      <c r="I102" s="17">
        <f t="shared" si="17"/>
        <v>2000</v>
      </c>
      <c r="J102" s="21" t="s">
        <v>179</v>
      </c>
    </row>
    <row r="103" s="1" customFormat="1" ht="56.25" spans="1:10">
      <c r="A103" s="11">
        <v>-4</v>
      </c>
      <c r="B103" s="12" t="s">
        <v>180</v>
      </c>
      <c r="C103" s="12" t="s">
        <v>106</v>
      </c>
      <c r="D103" s="20">
        <v>800</v>
      </c>
      <c r="E103" s="20"/>
      <c r="F103" s="20"/>
      <c r="G103" s="19"/>
      <c r="H103" s="16">
        <f t="shared" si="16"/>
        <v>800</v>
      </c>
      <c r="I103" s="17">
        <f t="shared" si="17"/>
        <v>0</v>
      </c>
      <c r="J103" s="21" t="s">
        <v>181</v>
      </c>
    </row>
    <row r="104" s="1" customFormat="1" spans="1:10">
      <c r="A104" s="11">
        <v>605</v>
      </c>
      <c r="B104" s="12" t="s">
        <v>182</v>
      </c>
      <c r="C104" s="13"/>
      <c r="D104" s="14"/>
      <c r="E104" s="14"/>
      <c r="F104" s="20"/>
      <c r="G104" s="19"/>
      <c r="H104" s="16">
        <f t="shared" si="16"/>
        <v>0</v>
      </c>
      <c r="I104" s="17">
        <f t="shared" si="17"/>
        <v>0</v>
      </c>
      <c r="J104" s="18"/>
    </row>
    <row r="105" s="1" customFormat="1" ht="22.5" spans="1:10">
      <c r="A105" s="11">
        <v>-1</v>
      </c>
      <c r="B105" s="12" t="s">
        <v>183</v>
      </c>
      <c r="C105" s="13"/>
      <c r="D105" s="14"/>
      <c r="E105" s="14"/>
      <c r="F105" s="20"/>
      <c r="G105" s="19"/>
      <c r="H105" s="16">
        <f t="shared" si="16"/>
        <v>0</v>
      </c>
      <c r="I105" s="17">
        <f t="shared" si="17"/>
        <v>0</v>
      </c>
      <c r="J105" s="18"/>
    </row>
    <row r="106" s="1" customFormat="1" spans="1:10">
      <c r="A106" s="12" t="s">
        <v>14</v>
      </c>
      <c r="B106" s="12" t="s">
        <v>184</v>
      </c>
      <c r="C106" s="12" t="s">
        <v>51</v>
      </c>
      <c r="D106" s="20">
        <v>31</v>
      </c>
      <c r="E106" s="20">
        <v>100</v>
      </c>
      <c r="F106" s="20">
        <f t="shared" si="18"/>
        <v>3100</v>
      </c>
      <c r="G106" s="19"/>
      <c r="H106" s="16">
        <f t="shared" si="16"/>
        <v>31</v>
      </c>
      <c r="I106" s="17">
        <f t="shared" si="17"/>
        <v>3100</v>
      </c>
      <c r="J106" s="21" t="s">
        <v>185</v>
      </c>
    </row>
    <row r="107" s="1" customFormat="1" spans="1:10">
      <c r="A107" s="12" t="s">
        <v>18</v>
      </c>
      <c r="B107" s="12" t="s">
        <v>186</v>
      </c>
      <c r="C107" s="12" t="s">
        <v>51</v>
      </c>
      <c r="D107" s="20">
        <v>82</v>
      </c>
      <c r="E107" s="20">
        <v>100</v>
      </c>
      <c r="F107" s="20">
        <f t="shared" si="18"/>
        <v>8200</v>
      </c>
      <c r="G107" s="19"/>
      <c r="H107" s="16">
        <f t="shared" si="16"/>
        <v>82</v>
      </c>
      <c r="I107" s="17">
        <f t="shared" si="17"/>
        <v>8200</v>
      </c>
      <c r="J107" s="18"/>
    </row>
    <row r="108" s="1" customFormat="1" ht="45" spans="1:10">
      <c r="A108" s="11">
        <v>-2</v>
      </c>
      <c r="B108" s="12" t="s">
        <v>187</v>
      </c>
      <c r="C108" s="12" t="s">
        <v>110</v>
      </c>
      <c r="D108" s="20">
        <v>130</v>
      </c>
      <c r="E108" s="20">
        <v>200</v>
      </c>
      <c r="F108" s="20">
        <f t="shared" si="18"/>
        <v>26000</v>
      </c>
      <c r="G108" s="19"/>
      <c r="H108" s="16">
        <f t="shared" si="16"/>
        <v>130</v>
      </c>
      <c r="I108" s="17">
        <f t="shared" si="17"/>
        <v>26000</v>
      </c>
      <c r="J108" s="21" t="s">
        <v>188</v>
      </c>
    </row>
    <row r="109" s="1" customFormat="1" ht="22.5" spans="1:10">
      <c r="A109" s="12" t="s">
        <v>14</v>
      </c>
      <c r="B109" s="12" t="s">
        <v>189</v>
      </c>
      <c r="C109" s="12" t="s">
        <v>110</v>
      </c>
      <c r="D109" s="20">
        <v>20</v>
      </c>
      <c r="E109" s="20">
        <v>150</v>
      </c>
      <c r="F109" s="20">
        <f t="shared" si="18"/>
        <v>3000</v>
      </c>
      <c r="G109" s="19"/>
      <c r="H109" s="16">
        <f t="shared" si="16"/>
        <v>20</v>
      </c>
      <c r="I109" s="17">
        <f t="shared" si="17"/>
        <v>3000</v>
      </c>
      <c r="J109" s="21" t="s">
        <v>190</v>
      </c>
    </row>
    <row r="110" s="1" customFormat="1" ht="22.5" spans="1:10">
      <c r="A110" s="11">
        <v>-3</v>
      </c>
      <c r="B110" s="12" t="s">
        <v>191</v>
      </c>
      <c r="C110" s="12" t="s">
        <v>192</v>
      </c>
      <c r="D110" s="20">
        <v>25</v>
      </c>
      <c r="E110" s="20">
        <v>50</v>
      </c>
      <c r="F110" s="20">
        <f t="shared" si="18"/>
        <v>1250</v>
      </c>
      <c r="G110" s="19"/>
      <c r="H110" s="16">
        <f t="shared" si="16"/>
        <v>25</v>
      </c>
      <c r="I110" s="17">
        <f t="shared" si="17"/>
        <v>1250</v>
      </c>
      <c r="J110" s="21" t="s">
        <v>193</v>
      </c>
    </row>
    <row r="111" s="1" customFormat="1" spans="1:10">
      <c r="A111" s="11">
        <v>609</v>
      </c>
      <c r="B111" s="12" t="s">
        <v>194</v>
      </c>
      <c r="C111" s="13"/>
      <c r="D111" s="14"/>
      <c r="E111" s="14"/>
      <c r="F111" s="20"/>
      <c r="G111" s="19"/>
      <c r="H111" s="16">
        <f t="shared" si="16"/>
        <v>0</v>
      </c>
      <c r="I111" s="17">
        <f t="shared" si="17"/>
        <v>0</v>
      </c>
      <c r="J111" s="18"/>
    </row>
    <row r="112" s="1" customFormat="1" ht="33.75" spans="1:10">
      <c r="A112" s="11">
        <v>-1</v>
      </c>
      <c r="B112" s="12" t="s">
        <v>195</v>
      </c>
      <c r="C112" s="12" t="s">
        <v>106</v>
      </c>
      <c r="D112" s="20">
        <v>20</v>
      </c>
      <c r="E112" s="20">
        <v>20</v>
      </c>
      <c r="F112" s="20">
        <f t="shared" ref="F112:F115" si="19">D112*E112</f>
        <v>400</v>
      </c>
      <c r="G112" s="19"/>
      <c r="H112" s="16">
        <f t="shared" si="16"/>
        <v>20</v>
      </c>
      <c r="I112" s="17">
        <f t="shared" si="17"/>
        <v>400</v>
      </c>
      <c r="J112" s="21" t="s">
        <v>196</v>
      </c>
    </row>
    <row r="113" s="1" customFormat="1" spans="1:10">
      <c r="A113" s="11">
        <v>-2</v>
      </c>
      <c r="B113" s="12" t="s">
        <v>197</v>
      </c>
      <c r="C113" s="12" t="s">
        <v>16</v>
      </c>
      <c r="D113" s="20">
        <v>58</v>
      </c>
      <c r="E113" s="20">
        <v>50</v>
      </c>
      <c r="F113" s="20">
        <f t="shared" si="19"/>
        <v>2900</v>
      </c>
      <c r="G113" s="19"/>
      <c r="H113" s="16">
        <f t="shared" si="16"/>
        <v>58</v>
      </c>
      <c r="I113" s="17">
        <f t="shared" si="17"/>
        <v>2900</v>
      </c>
      <c r="J113" s="21" t="s">
        <v>198</v>
      </c>
    </row>
    <row r="114" s="1" customFormat="1" ht="22.5" spans="1:10">
      <c r="A114" s="11">
        <v>-3</v>
      </c>
      <c r="B114" s="12" t="s">
        <v>199</v>
      </c>
      <c r="C114" s="12" t="s">
        <v>16</v>
      </c>
      <c r="D114" s="20">
        <v>20</v>
      </c>
      <c r="E114" s="20">
        <v>50</v>
      </c>
      <c r="F114" s="20">
        <f t="shared" si="19"/>
        <v>1000</v>
      </c>
      <c r="G114" s="19"/>
      <c r="H114" s="16">
        <f t="shared" si="16"/>
        <v>20</v>
      </c>
      <c r="I114" s="17">
        <f t="shared" si="17"/>
        <v>1000</v>
      </c>
      <c r="J114" s="18"/>
    </row>
    <row r="115" s="1" customFormat="1" ht="22.5" spans="1:10">
      <c r="A115" s="11">
        <v>-4</v>
      </c>
      <c r="B115" s="12" t="s">
        <v>200</v>
      </c>
      <c r="C115" s="12" t="s">
        <v>16</v>
      </c>
      <c r="D115" s="20">
        <v>30</v>
      </c>
      <c r="E115" s="20">
        <v>50</v>
      </c>
      <c r="F115" s="20">
        <f t="shared" si="19"/>
        <v>1500</v>
      </c>
      <c r="G115" s="19"/>
      <c r="H115" s="16">
        <f t="shared" si="16"/>
        <v>30</v>
      </c>
      <c r="I115" s="17">
        <f t="shared" si="17"/>
        <v>1500</v>
      </c>
      <c r="J115" s="21" t="s">
        <v>201</v>
      </c>
    </row>
    <row r="116" s="1" customFormat="1" ht="22.5" spans="1:10">
      <c r="A116" s="11">
        <v>-5</v>
      </c>
      <c r="B116" s="12" t="s">
        <v>202</v>
      </c>
      <c r="C116" s="12" t="s">
        <v>16</v>
      </c>
      <c r="D116" s="20"/>
      <c r="E116" s="20">
        <v>50</v>
      </c>
      <c r="F116" s="20"/>
      <c r="G116" s="19"/>
      <c r="H116" s="16">
        <f t="shared" si="16"/>
        <v>0</v>
      </c>
      <c r="I116" s="17">
        <f t="shared" si="17"/>
        <v>0</v>
      </c>
      <c r="J116" s="18"/>
    </row>
    <row r="117" s="1" customFormat="1" spans="1:10">
      <c r="A117" s="13"/>
      <c r="B117" s="31" t="s">
        <v>203</v>
      </c>
      <c r="C117" s="13"/>
      <c r="D117" s="14"/>
      <c r="E117" s="14"/>
      <c r="F117" s="20"/>
      <c r="G117" s="19"/>
      <c r="H117" s="16">
        <f t="shared" si="16"/>
        <v>0</v>
      </c>
      <c r="I117" s="17">
        <f t="shared" si="17"/>
        <v>0</v>
      </c>
      <c r="J117" s="18"/>
    </row>
    <row r="118" s="1" customFormat="1" spans="1:10">
      <c r="A118" s="11">
        <v>1</v>
      </c>
      <c r="B118" s="12" t="s">
        <v>204</v>
      </c>
      <c r="C118" s="12" t="s">
        <v>205</v>
      </c>
      <c r="D118" s="20">
        <v>150</v>
      </c>
      <c r="E118" s="20">
        <v>10</v>
      </c>
      <c r="F118" s="20">
        <f t="shared" ref="F118:F123" si="20">D118*E118</f>
        <v>1500</v>
      </c>
      <c r="G118" s="19"/>
      <c r="H118" s="16">
        <f t="shared" si="16"/>
        <v>150</v>
      </c>
      <c r="I118" s="17">
        <f t="shared" si="17"/>
        <v>1500</v>
      </c>
      <c r="J118" s="18"/>
    </row>
    <row r="119" s="1" customFormat="1" spans="1:10">
      <c r="A119" s="11">
        <v>2</v>
      </c>
      <c r="B119" s="12" t="s">
        <v>206</v>
      </c>
      <c r="C119" s="12" t="s">
        <v>205</v>
      </c>
      <c r="D119" s="20">
        <v>120</v>
      </c>
      <c r="E119" s="20">
        <v>50</v>
      </c>
      <c r="F119" s="20">
        <f t="shared" si="20"/>
        <v>6000</v>
      </c>
      <c r="G119" s="19"/>
      <c r="H119" s="16">
        <f t="shared" si="16"/>
        <v>120</v>
      </c>
      <c r="I119" s="17">
        <f t="shared" si="17"/>
        <v>6000</v>
      </c>
      <c r="J119" s="18"/>
    </row>
    <row r="120" s="1" customFormat="1" ht="33.75" spans="1:10">
      <c r="A120" s="11">
        <v>3</v>
      </c>
      <c r="B120" s="12" t="s">
        <v>207</v>
      </c>
      <c r="C120" s="12" t="s">
        <v>208</v>
      </c>
      <c r="D120" s="20">
        <v>550</v>
      </c>
      <c r="E120" s="20"/>
      <c r="F120" s="20"/>
      <c r="G120" s="19"/>
      <c r="H120" s="16">
        <f t="shared" si="16"/>
        <v>550</v>
      </c>
      <c r="I120" s="17">
        <f t="shared" si="17"/>
        <v>0</v>
      </c>
      <c r="J120" s="21" t="s">
        <v>209</v>
      </c>
    </row>
    <row r="121" s="1" customFormat="1" spans="1:10">
      <c r="A121" s="11">
        <v>4</v>
      </c>
      <c r="B121" s="12" t="s">
        <v>210</v>
      </c>
      <c r="C121" s="12" t="s">
        <v>16</v>
      </c>
      <c r="D121" s="20">
        <v>70</v>
      </c>
      <c r="E121" s="20">
        <v>100</v>
      </c>
      <c r="F121" s="20">
        <f t="shared" si="20"/>
        <v>7000</v>
      </c>
      <c r="G121" s="19"/>
      <c r="H121" s="16">
        <f t="shared" si="16"/>
        <v>70</v>
      </c>
      <c r="I121" s="17">
        <f t="shared" si="17"/>
        <v>7000</v>
      </c>
      <c r="J121" s="18"/>
    </row>
    <row r="122" s="1" customFormat="1" ht="22.5" spans="1:10">
      <c r="A122" s="11">
        <v>5</v>
      </c>
      <c r="B122" s="12" t="s">
        <v>211</v>
      </c>
      <c r="C122" s="12" t="s">
        <v>212</v>
      </c>
      <c r="D122" s="20">
        <v>1060</v>
      </c>
      <c r="E122" s="20">
        <v>5</v>
      </c>
      <c r="F122" s="20">
        <f t="shared" si="20"/>
        <v>5300</v>
      </c>
      <c r="G122" s="19"/>
      <c r="H122" s="16">
        <f t="shared" si="16"/>
        <v>1060</v>
      </c>
      <c r="I122" s="17">
        <f t="shared" si="17"/>
        <v>5300</v>
      </c>
      <c r="J122" s="21" t="s">
        <v>213</v>
      </c>
    </row>
    <row r="123" s="1" customFormat="1" ht="22.5" spans="1:10">
      <c r="A123" s="11">
        <v>6</v>
      </c>
      <c r="B123" s="12" t="s">
        <v>214</v>
      </c>
      <c r="C123" s="12" t="s">
        <v>212</v>
      </c>
      <c r="D123" s="20">
        <v>800</v>
      </c>
      <c r="E123" s="20">
        <v>5</v>
      </c>
      <c r="F123" s="20">
        <f t="shared" si="20"/>
        <v>4000</v>
      </c>
      <c r="G123" s="19"/>
      <c r="H123" s="16">
        <f t="shared" si="16"/>
        <v>800</v>
      </c>
      <c r="I123" s="17">
        <f t="shared" si="17"/>
        <v>4000</v>
      </c>
      <c r="J123" s="18"/>
    </row>
    <row r="124" s="1" customFormat="1" ht="45" spans="1:10">
      <c r="A124" s="11">
        <v>7</v>
      </c>
      <c r="B124" s="12" t="s">
        <v>215</v>
      </c>
      <c r="C124" s="12" t="s">
        <v>212</v>
      </c>
      <c r="D124" s="20">
        <v>600</v>
      </c>
      <c r="E124" s="20"/>
      <c r="F124" s="20"/>
      <c r="G124" s="32"/>
      <c r="H124" s="16">
        <f t="shared" si="16"/>
        <v>600</v>
      </c>
      <c r="I124" s="17">
        <f t="shared" si="17"/>
        <v>0</v>
      </c>
      <c r="J124" s="21" t="s">
        <v>213</v>
      </c>
    </row>
    <row r="125" s="3" customFormat="1" ht="24" customHeight="1" spans="1:10">
      <c r="A125" s="33" t="s">
        <v>216</v>
      </c>
      <c r="B125" s="33"/>
      <c r="C125" s="33"/>
      <c r="D125" s="34"/>
      <c r="E125" s="35">
        <f>SUM(F6:F124)</f>
        <v>1920830</v>
      </c>
      <c r="F125" s="36"/>
      <c r="G125" s="37"/>
      <c r="H125" s="38">
        <f>SUM(I4:I124)</f>
        <v>1920830</v>
      </c>
      <c r="I125" s="39"/>
      <c r="J125" s="34"/>
    </row>
  </sheetData>
  <sheetProtection algorithmName="SHA-512" hashValue="SU6MDVTS2A6DcIPu5WlTAnCz0Zri2jxkkFlfS16xjBKNTBGgyWjseJXkIEAPU8S+HYe3ErMNmws7Dz9ejdbSMg==" saltValue="Gi2USL9w3dj6RwMjrPKsvg==" spinCount="100000" sheet="1" objects="1"/>
  <mergeCells count="20">
    <mergeCell ref="A125:C125"/>
    <mergeCell ref="E125:F125"/>
    <mergeCell ref="H125:I125"/>
    <mergeCell ref="G4:G124"/>
    <mergeCell ref="J6:J8"/>
    <mergeCell ref="J9:J10"/>
    <mergeCell ref="J13:J14"/>
    <mergeCell ref="J25:J27"/>
    <mergeCell ref="J33:J34"/>
    <mergeCell ref="J39:J40"/>
    <mergeCell ref="J41:J42"/>
    <mergeCell ref="J43:J46"/>
    <mergeCell ref="J90:J92"/>
    <mergeCell ref="J96:J97"/>
    <mergeCell ref="J99:J100"/>
    <mergeCell ref="J106:J107"/>
    <mergeCell ref="J113:J114"/>
    <mergeCell ref="J115:J116"/>
    <mergeCell ref="J122:J123"/>
    <mergeCell ref="A1:J2"/>
  </mergeCells>
  <pageMargins left="0.590277777777778" right="0.590277777777778" top="1" bottom="1" header="0.5" footer="0.5"/>
  <pageSetup paperSize="9" orientation="portrait" horizontalDpi="600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执子听花语</cp:lastModifiedBy>
  <dcterms:created xsi:type="dcterms:W3CDTF">2026-10-09T01:18:00Z</dcterms:created>
  <dcterms:modified xsi:type="dcterms:W3CDTF">2026-10-09T03:39:47Z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9083B8AD620A45448CAC32884CA53416_11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