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6" i="1" l="1"/>
  <c r="F21" i="1"/>
  <c r="H23" i="1"/>
  <c r="F24" i="1" l="1"/>
  <c r="H5" i="1"/>
  <c r="H6" i="1"/>
  <c r="H7" i="1"/>
  <c r="H8" i="1"/>
  <c r="H9" i="1"/>
  <c r="H10" i="1"/>
  <c r="H11" i="1"/>
  <c r="H12" i="1"/>
  <c r="H13" i="1"/>
  <c r="H14" i="1"/>
  <c r="H15" i="1"/>
  <c r="H24" i="1" s="1"/>
  <c r="H16" i="1"/>
  <c r="H17" i="1"/>
  <c r="H18" i="1"/>
  <c r="H19" i="1"/>
  <c r="H20" i="1"/>
  <c r="H21" i="1"/>
  <c r="H22" i="1"/>
  <c r="H4" i="1"/>
  <c r="F13" i="1"/>
  <c r="F5" i="1"/>
  <c r="F6" i="1"/>
  <c r="F7" i="1"/>
  <c r="F8" i="1"/>
  <c r="F9" i="1"/>
  <c r="F10" i="1"/>
  <c r="F11" i="1"/>
  <c r="F12" i="1"/>
  <c r="F14" i="1"/>
  <c r="F15" i="1"/>
  <c r="F17" i="1"/>
  <c r="F18" i="1"/>
  <c r="F19" i="1"/>
  <c r="F20" i="1"/>
  <c r="F22" i="1"/>
  <c r="F23" i="1"/>
  <c r="F4" i="1"/>
  <c r="D10" i="1"/>
  <c r="D9" i="1"/>
</calcChain>
</file>

<file path=xl/sharedStrings.xml><?xml version="1.0" encoding="utf-8"?>
<sst xmlns="http://schemas.openxmlformats.org/spreadsheetml/2006/main" count="81" uniqueCount="65">
  <si>
    <t>细目编号</t>
  </si>
  <si>
    <t>细目项目</t>
  </si>
  <si>
    <t>单位</t>
  </si>
  <si>
    <t>数量</t>
  </si>
  <si>
    <t>工作内容</t>
  </si>
  <si>
    <t>备注</t>
  </si>
  <si>
    <t>a</t>
  </si>
  <si>
    <t>交通维护用工</t>
  </si>
  <si>
    <r>
      <rPr>
        <sz val="12"/>
        <color rgb="FF000000"/>
        <rFont val="宋体"/>
        <family val="3"/>
        <charset val="134"/>
      </rPr>
      <t>人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月</t>
    </r>
  </si>
  <si>
    <r>
      <rPr>
        <sz val="10"/>
        <color theme="1"/>
        <rFont val="宋体"/>
        <family val="3"/>
        <charset val="134"/>
      </rPr>
      <t>每月按</t>
    </r>
    <r>
      <rPr>
        <sz val="10"/>
        <color theme="1"/>
        <rFont val="Times New Roman"/>
        <family val="1"/>
      </rPr>
      <t>30</t>
    </r>
    <r>
      <rPr>
        <sz val="10"/>
        <color theme="1"/>
        <rFont val="宋体"/>
        <family val="3"/>
        <charset val="134"/>
      </rPr>
      <t>天计，每天交通维护时间为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family val="3"/>
        <charset val="134"/>
      </rPr>
      <t>小时。若实际用工时间不足</t>
    </r>
    <r>
      <rPr>
        <sz val="10"/>
        <color theme="1"/>
        <rFont val="Times New Roman"/>
        <family val="1"/>
      </rPr>
      <t>30</t>
    </r>
    <r>
      <rPr>
        <sz val="10"/>
        <color theme="1"/>
        <rFont val="宋体"/>
        <family val="3"/>
        <charset val="134"/>
      </rPr>
      <t>日，按内插法计算。</t>
    </r>
  </si>
  <si>
    <t>c</t>
  </si>
  <si>
    <t>台班</t>
  </si>
  <si>
    <t>d</t>
  </si>
  <si>
    <t>m³</t>
  </si>
  <si>
    <t>包含内容：除材料（混凝土）、大型设备（泵车）外的所有工作内容。包含工序：搭拆滑槽、浇筑混凝土、配合桩基检测。</t>
  </si>
  <si>
    <t>检测管</t>
  </si>
  <si>
    <t>m</t>
  </si>
  <si>
    <t>包含内容：人工费，包含工序：声测管下料、连接安装、配合桩基检测。</t>
  </si>
  <si>
    <t>kg</t>
  </si>
  <si>
    <t>包含内容：人工费、辅助材料（焊条、焊线、焊钳、面罩）。包含工序原材料及半成品场内转运、装卸、钢筋按图纸加工、安装、绑扎、焊接文明施工及场地清理。</t>
  </si>
  <si>
    <t>包含内容：除材料（混凝土）、模板、大型设备外所涉及所有工作。包含工序：模板系统安装、侧模板打油及关拆、拉杆安拆、混凝土浇筑、振捣、修饰、养生、包含文明施工及场地清理。</t>
  </si>
  <si>
    <t>挡板混凝土</t>
  </si>
  <si>
    <t>203-1-a</t>
  </si>
  <si>
    <t>挖土方</t>
  </si>
  <si>
    <t>含所涉及的全部人材机费用，含1km弃方运输。</t>
  </si>
  <si>
    <t>203-1-b</t>
  </si>
  <si>
    <t>爆破开挖石方</t>
  </si>
  <si>
    <t>204-1-c</t>
  </si>
  <si>
    <t>利用石方</t>
  </si>
  <si>
    <t>包含内容：人材机一切费用（含检平整形机械，不含压路机），包含工序：开挖台阶、填料整平、边坡修整，路槽初平。松铺厚度满足相关要求。填方数量应扣除结构物（涵洞）体积。</t>
  </si>
  <si>
    <t>205-1-o</t>
  </si>
  <si>
    <t>包含内容：含基坑开挖、片石购买等所涉及的全部人材机费用。</t>
  </si>
  <si>
    <t>205-1-o-1</t>
  </si>
  <si>
    <t>换填片块石（利用）</t>
  </si>
  <si>
    <t>包含内容：片石为利用开挖石，含基坑开挖、费方弃运所涉及费用。</t>
  </si>
  <si>
    <t>207-1-a</t>
  </si>
  <si>
    <t>M7.5浆砌片石（边沟、排水沟、截水沟等浆砌片石）</t>
  </si>
  <si>
    <t>包含内容：除材料（片石）外的所有工作内容。包含工序：人工清基、砂浆搅拌、片石修整、砌筑、勾缝、文明施工及场地清理。包含砂、水泥。</t>
  </si>
  <si>
    <t>208-5-a</t>
  </si>
  <si>
    <t>209-1-a2</t>
  </si>
  <si>
    <t>M7.5浆砌片石护肩墙</t>
  </si>
  <si>
    <t>209-1-a1</t>
  </si>
  <si>
    <t>M7.5浆砌片石挡土墙</t>
  </si>
  <si>
    <t>209-3-a</t>
  </si>
  <si>
    <t>C20片石混凝土挡墙</t>
  </si>
  <si>
    <t>包含内容：含材料（混凝土、片石）、模板、大型设备外的所有工作内容。包含工序：人工清基础、片石加入、支架搭拆、模板打油及关拆、砼浇筑振捣、修饰养生、场地清理。如甲方提供混凝土、按相应的金额扣除。</t>
  </si>
  <si>
    <t>313-3-b</t>
  </si>
  <si>
    <t>C25现浇混凝土现浇路肩（劳务）</t>
  </si>
  <si>
    <t>包含内容：除材料（混凝土）外的所有工作内容。包含工序：清扫垃圾、拉线、安拆挡板、砼浇筑、振捣模板转运、铺养生膜、含文明施工及场地清理。</t>
  </si>
  <si>
    <t>工程量清单表</t>
    <phoneticPr fontId="2" type="noConversion"/>
  </si>
  <si>
    <t>单价限价（元）</t>
    <phoneticPr fontId="2" type="noConversion"/>
  </si>
  <si>
    <t>限价总价（元）</t>
    <phoneticPr fontId="2" type="noConversion"/>
  </si>
  <si>
    <t>单价（元）</t>
    <phoneticPr fontId="2" type="noConversion"/>
  </si>
  <si>
    <t>总价（元）</t>
    <phoneticPr fontId="2" type="noConversion"/>
  </si>
  <si>
    <t>总价合计（元）：</t>
    <phoneticPr fontId="2" type="noConversion"/>
  </si>
  <si>
    <t>项目名称：S106七星关区花牌坊至燕子口、燕子口至赤水河公路改扩建工程--劳务分包</t>
    <phoneticPr fontId="2" type="noConversion"/>
  </si>
  <si>
    <t>含燃油、维修保养、驾驶人员费用，以实际发生台班为准。</t>
    <phoneticPr fontId="2" type="noConversion"/>
  </si>
  <si>
    <r>
      <t>20t</t>
    </r>
    <r>
      <rPr>
        <sz val="10"/>
        <color rgb="FF000000"/>
        <rFont val="宋体"/>
        <family val="3"/>
        <charset val="134"/>
      </rPr>
      <t>以内汽车式起重机</t>
    </r>
  </si>
  <si>
    <r>
      <t>1.6m3</t>
    </r>
    <r>
      <rPr>
        <sz val="10"/>
        <color rgb="FF000000"/>
        <rFont val="宋体"/>
        <family val="3"/>
        <charset val="134"/>
      </rPr>
      <t>履带式单斗液压挖掘机</t>
    </r>
  </si>
  <si>
    <r>
      <t>抗滑桩浇混凝土（地下部分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按实际收方）</t>
    </r>
  </si>
  <si>
    <r>
      <t>抗滑桩浇混凝土（地上部分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按实际收方）</t>
    </r>
  </si>
  <si>
    <r>
      <t>抗滑桩钢筋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冠梁及挡板</t>
    </r>
    <r>
      <rPr>
        <sz val="10"/>
        <color rgb="FF000000"/>
        <rFont val="Times New Roman"/>
        <family val="1"/>
      </rPr>
      <t>)</t>
    </r>
  </si>
  <si>
    <r>
      <t>C30</t>
    </r>
    <r>
      <rPr>
        <sz val="10"/>
        <color rgb="FF000000"/>
        <rFont val="宋体"/>
        <family val="3"/>
        <charset val="134"/>
      </rPr>
      <t>冠梁混凝土浇筑</t>
    </r>
  </si>
  <si>
    <r>
      <rPr>
        <sz val="10"/>
        <rFont val="宋体"/>
        <family val="3"/>
        <charset val="134"/>
      </rPr>
      <t>片石换填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（购买）</t>
    </r>
  </si>
  <si>
    <r>
      <t>M7.5</t>
    </r>
    <r>
      <rPr>
        <sz val="10"/>
        <rFont val="宋体"/>
        <family val="3"/>
        <charset val="134"/>
      </rPr>
      <t>浆砌片石实体护坡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</si>
</sst>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_ "/>
    <numFmt numFmtId="178" formatCode="0.00_ "/>
    <numFmt numFmtId="179" formatCode="0.00_);[Red]\(0.00\)"/>
  </numFmts>
  <fonts count="22" x14ac:knownFonts="1"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1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theme="1"/>
      <name val="宋体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9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/>
    </xf>
    <xf numFmtId="179" fontId="0" fillId="0" borderId="0" xfId="0" applyNumberFormat="1"/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/>
    </xf>
    <xf numFmtId="179" fontId="10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 wrapText="1"/>
    </xf>
    <xf numFmtId="179" fontId="14" fillId="0" borderId="8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 applyProtection="1">
      <alignment horizontal="center" vertical="center"/>
      <protection locked="0"/>
    </xf>
    <xf numFmtId="178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 wrapText="1"/>
    </xf>
    <xf numFmtId="178" fontId="11" fillId="2" borderId="5" xfId="0" applyNumberFormat="1" applyFont="1" applyFill="1" applyBorder="1" applyAlignment="1">
      <alignment horizontal="center" vertical="center" wrapText="1"/>
    </xf>
    <xf numFmtId="178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178" fontId="12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Zeros="0" tabSelected="1" topLeftCell="A13" workbookViewId="0">
      <selection activeCell="D20" sqref="D20:E20"/>
    </sheetView>
  </sheetViews>
  <sheetFormatPr defaultRowHeight="13.5" x14ac:dyDescent="0.15"/>
  <cols>
    <col min="1" max="1" width="9.375" customWidth="1"/>
    <col min="2" max="2" width="25.25" customWidth="1"/>
    <col min="3" max="3" width="6" bestFit="1" customWidth="1"/>
    <col min="4" max="4" width="8.5" bestFit="1" customWidth="1"/>
    <col min="5" max="5" width="8.75" customWidth="1"/>
    <col min="6" max="6" width="14" style="12" customWidth="1"/>
    <col min="7" max="7" width="10" customWidth="1"/>
    <col min="8" max="8" width="13.25" style="12" customWidth="1"/>
    <col min="9" max="9" width="25.75" customWidth="1"/>
  </cols>
  <sheetData>
    <row r="1" spans="1:10" ht="45" customHeight="1" x14ac:dyDescent="0.15">
      <c r="A1" s="33" t="s">
        <v>49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36.75" customHeight="1" x14ac:dyDescent="0.15">
      <c r="A2" s="36" t="s">
        <v>55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ht="24" x14ac:dyDescent="0.15">
      <c r="A3" s="17" t="s">
        <v>0</v>
      </c>
      <c r="B3" s="13" t="s">
        <v>1</v>
      </c>
      <c r="C3" s="14" t="s">
        <v>2</v>
      </c>
      <c r="D3" s="10" t="s">
        <v>3</v>
      </c>
      <c r="E3" s="15" t="s">
        <v>50</v>
      </c>
      <c r="F3" s="15" t="s">
        <v>51</v>
      </c>
      <c r="G3" s="16" t="s">
        <v>52</v>
      </c>
      <c r="H3" s="15" t="s">
        <v>53</v>
      </c>
      <c r="I3" s="13" t="s">
        <v>4</v>
      </c>
      <c r="J3" s="26" t="s">
        <v>5</v>
      </c>
    </row>
    <row r="4" spans="1:10" ht="37.5" x14ac:dyDescent="0.15">
      <c r="A4" s="1" t="s">
        <v>6</v>
      </c>
      <c r="B4" s="27" t="s">
        <v>7</v>
      </c>
      <c r="C4" s="2" t="s">
        <v>8</v>
      </c>
      <c r="D4" s="3">
        <v>4</v>
      </c>
      <c r="E4" s="31">
        <v>3600</v>
      </c>
      <c r="F4" s="11">
        <f>D4*E4</f>
        <v>14400</v>
      </c>
      <c r="G4" s="23"/>
      <c r="H4" s="11">
        <f>G4*D4</f>
        <v>0</v>
      </c>
      <c r="I4" s="21" t="s">
        <v>9</v>
      </c>
      <c r="J4" s="24"/>
    </row>
    <row r="5" spans="1:10" ht="21.75" customHeight="1" x14ac:dyDescent="0.15">
      <c r="A5" s="1" t="s">
        <v>10</v>
      </c>
      <c r="B5" s="28" t="s">
        <v>57</v>
      </c>
      <c r="C5" s="2" t="s">
        <v>11</v>
      </c>
      <c r="D5" s="5">
        <v>12</v>
      </c>
      <c r="E5" s="31">
        <v>1400</v>
      </c>
      <c r="F5" s="11">
        <f t="shared" ref="F5:F23" si="0">D5*E5</f>
        <v>16800</v>
      </c>
      <c r="G5" s="23"/>
      <c r="H5" s="11">
        <f t="shared" ref="H5:H22" si="1">G5*D5</f>
        <v>0</v>
      </c>
      <c r="I5" s="41" t="s">
        <v>56</v>
      </c>
      <c r="J5" s="24"/>
    </row>
    <row r="6" spans="1:10" ht="22.5" customHeight="1" x14ac:dyDescent="0.15">
      <c r="A6" s="1" t="s">
        <v>12</v>
      </c>
      <c r="B6" s="28" t="s">
        <v>58</v>
      </c>
      <c r="C6" s="2" t="s">
        <v>11</v>
      </c>
      <c r="D6" s="6">
        <v>20</v>
      </c>
      <c r="E6" s="31">
        <v>1600</v>
      </c>
      <c r="F6" s="11">
        <f t="shared" si="0"/>
        <v>32000</v>
      </c>
      <c r="G6" s="23"/>
      <c r="H6" s="11">
        <f t="shared" si="1"/>
        <v>0</v>
      </c>
      <c r="I6" s="42"/>
      <c r="J6" s="24"/>
    </row>
    <row r="7" spans="1:10" ht="48" x14ac:dyDescent="0.15">
      <c r="A7" s="1">
        <v>1</v>
      </c>
      <c r="B7" s="27" t="s">
        <v>59</v>
      </c>
      <c r="C7" s="4" t="s">
        <v>13</v>
      </c>
      <c r="D7" s="6">
        <v>284</v>
      </c>
      <c r="E7" s="31">
        <v>25</v>
      </c>
      <c r="F7" s="11">
        <f t="shared" si="0"/>
        <v>7100</v>
      </c>
      <c r="G7" s="23"/>
      <c r="H7" s="11">
        <f t="shared" si="1"/>
        <v>0</v>
      </c>
      <c r="I7" s="21" t="s">
        <v>14</v>
      </c>
      <c r="J7" s="24"/>
    </row>
    <row r="8" spans="1:10" ht="48" x14ac:dyDescent="0.15">
      <c r="A8" s="1">
        <v>2</v>
      </c>
      <c r="B8" s="27" t="s">
        <v>60</v>
      </c>
      <c r="C8" s="4" t="s">
        <v>13</v>
      </c>
      <c r="D8" s="6">
        <v>98</v>
      </c>
      <c r="E8" s="31">
        <v>160</v>
      </c>
      <c r="F8" s="11">
        <f t="shared" si="0"/>
        <v>15680</v>
      </c>
      <c r="G8" s="23"/>
      <c r="H8" s="11">
        <f t="shared" si="1"/>
        <v>0</v>
      </c>
      <c r="I8" s="21" t="s">
        <v>14</v>
      </c>
      <c r="J8" s="24"/>
    </row>
    <row r="9" spans="1:10" ht="36" x14ac:dyDescent="0.15">
      <c r="A9" s="1">
        <v>3</v>
      </c>
      <c r="B9" s="27" t="s">
        <v>15</v>
      </c>
      <c r="C9" s="4" t="s">
        <v>16</v>
      </c>
      <c r="D9" s="6">
        <f>12*13*4</f>
        <v>624</v>
      </c>
      <c r="E9" s="31">
        <v>1.5</v>
      </c>
      <c r="F9" s="11">
        <f t="shared" si="0"/>
        <v>936</v>
      </c>
      <c r="G9" s="23"/>
      <c r="H9" s="11">
        <f t="shared" si="1"/>
        <v>0</v>
      </c>
      <c r="I9" s="21" t="s">
        <v>17</v>
      </c>
      <c r="J9" s="24"/>
    </row>
    <row r="10" spans="1:10" ht="60" x14ac:dyDescent="0.15">
      <c r="A10" s="1">
        <v>4</v>
      </c>
      <c r="B10" s="27" t="s">
        <v>61</v>
      </c>
      <c r="C10" s="4" t="s">
        <v>18</v>
      </c>
      <c r="D10" s="6">
        <f>(37323+4538+4369+128)*1.5</f>
        <v>69537</v>
      </c>
      <c r="E10" s="31">
        <v>0.5</v>
      </c>
      <c r="F10" s="11">
        <f t="shared" si="0"/>
        <v>34768.5</v>
      </c>
      <c r="G10" s="23"/>
      <c r="H10" s="11">
        <f t="shared" si="1"/>
        <v>0</v>
      </c>
      <c r="I10" s="21" t="s">
        <v>19</v>
      </c>
      <c r="J10" s="24"/>
    </row>
    <row r="11" spans="1:10" ht="42.75" customHeight="1" x14ac:dyDescent="0.15">
      <c r="A11" s="1">
        <v>5</v>
      </c>
      <c r="B11" s="28" t="s">
        <v>62</v>
      </c>
      <c r="C11" s="4" t="s">
        <v>13</v>
      </c>
      <c r="D11" s="6">
        <v>65</v>
      </c>
      <c r="E11" s="31">
        <v>140</v>
      </c>
      <c r="F11" s="11">
        <f t="shared" si="0"/>
        <v>9100</v>
      </c>
      <c r="G11" s="23"/>
      <c r="H11" s="11">
        <f t="shared" si="1"/>
        <v>0</v>
      </c>
      <c r="I11" s="41" t="s">
        <v>20</v>
      </c>
      <c r="J11" s="43"/>
    </row>
    <row r="12" spans="1:10" ht="34.5" customHeight="1" x14ac:dyDescent="0.15">
      <c r="A12" s="1">
        <v>6</v>
      </c>
      <c r="B12" s="27" t="s">
        <v>21</v>
      </c>
      <c r="C12" s="4" t="s">
        <v>13</v>
      </c>
      <c r="D12" s="6">
        <v>27.9</v>
      </c>
      <c r="E12" s="31">
        <v>160</v>
      </c>
      <c r="F12" s="11">
        <f t="shared" si="0"/>
        <v>4464</v>
      </c>
      <c r="G12" s="23"/>
      <c r="H12" s="11">
        <f t="shared" si="1"/>
        <v>0</v>
      </c>
      <c r="I12" s="42"/>
      <c r="J12" s="43"/>
    </row>
    <row r="13" spans="1:10" ht="19.5" customHeight="1" x14ac:dyDescent="0.15">
      <c r="A13" s="7" t="s">
        <v>22</v>
      </c>
      <c r="B13" s="29" t="s">
        <v>23</v>
      </c>
      <c r="C13" s="8" t="s">
        <v>13</v>
      </c>
      <c r="D13" s="6">
        <v>16250</v>
      </c>
      <c r="E13" s="32">
        <v>8.5</v>
      </c>
      <c r="F13" s="11">
        <f t="shared" si="0"/>
        <v>138125</v>
      </c>
      <c r="G13" s="23"/>
      <c r="H13" s="11">
        <f t="shared" si="1"/>
        <v>0</v>
      </c>
      <c r="I13" s="41" t="s">
        <v>24</v>
      </c>
      <c r="J13" s="43"/>
    </row>
    <row r="14" spans="1:10" ht="18" customHeight="1" x14ac:dyDescent="0.15">
      <c r="A14" s="7" t="s">
        <v>25</v>
      </c>
      <c r="B14" s="29" t="s">
        <v>26</v>
      </c>
      <c r="C14" s="8" t="s">
        <v>13</v>
      </c>
      <c r="D14" s="9">
        <v>25250</v>
      </c>
      <c r="E14" s="32">
        <v>18</v>
      </c>
      <c r="F14" s="11">
        <f t="shared" si="0"/>
        <v>454500</v>
      </c>
      <c r="G14" s="23"/>
      <c r="H14" s="11">
        <f t="shared" si="1"/>
        <v>0</v>
      </c>
      <c r="I14" s="41"/>
      <c r="J14" s="43"/>
    </row>
    <row r="15" spans="1:10" ht="72" x14ac:dyDescent="0.15">
      <c r="A15" s="7" t="s">
        <v>27</v>
      </c>
      <c r="B15" s="29" t="s">
        <v>28</v>
      </c>
      <c r="C15" s="8" t="s">
        <v>13</v>
      </c>
      <c r="D15" s="9">
        <v>10000</v>
      </c>
      <c r="E15" s="32">
        <v>3.5</v>
      </c>
      <c r="F15" s="11">
        <f t="shared" si="0"/>
        <v>35000</v>
      </c>
      <c r="G15" s="23"/>
      <c r="H15" s="11">
        <f t="shared" si="1"/>
        <v>0</v>
      </c>
      <c r="I15" s="21" t="s">
        <v>29</v>
      </c>
      <c r="J15" s="24"/>
    </row>
    <row r="16" spans="1:10" ht="28.5" customHeight="1" x14ac:dyDescent="0.15">
      <c r="A16" s="7" t="s">
        <v>30</v>
      </c>
      <c r="B16" s="29" t="s">
        <v>63</v>
      </c>
      <c r="C16" s="8" t="s">
        <v>13</v>
      </c>
      <c r="D16" s="9">
        <v>1520</v>
      </c>
      <c r="E16" s="32">
        <v>69</v>
      </c>
      <c r="F16" s="11">
        <f t="shared" si="0"/>
        <v>104880</v>
      </c>
      <c r="G16" s="23"/>
      <c r="H16" s="11">
        <f t="shared" si="1"/>
        <v>0</v>
      </c>
      <c r="I16" s="21" t="s">
        <v>31</v>
      </c>
      <c r="J16" s="24"/>
    </row>
    <row r="17" spans="1:10" ht="26.25" customHeight="1" x14ac:dyDescent="0.15">
      <c r="A17" s="7" t="s">
        <v>32</v>
      </c>
      <c r="B17" s="29" t="s">
        <v>33</v>
      </c>
      <c r="C17" s="8" t="s">
        <v>13</v>
      </c>
      <c r="D17" s="9">
        <v>1520</v>
      </c>
      <c r="E17" s="32">
        <v>14.5</v>
      </c>
      <c r="F17" s="11">
        <f t="shared" si="0"/>
        <v>22040</v>
      </c>
      <c r="G17" s="23"/>
      <c r="H17" s="11">
        <f t="shared" si="1"/>
        <v>0</v>
      </c>
      <c r="I17" s="21" t="s">
        <v>34</v>
      </c>
      <c r="J17" s="24"/>
    </row>
    <row r="18" spans="1:10" ht="28.5" customHeight="1" x14ac:dyDescent="0.15">
      <c r="A18" s="7" t="s">
        <v>35</v>
      </c>
      <c r="B18" s="10" t="s">
        <v>36</v>
      </c>
      <c r="C18" s="8" t="s">
        <v>13</v>
      </c>
      <c r="D18" s="9">
        <v>1873</v>
      </c>
      <c r="E18" s="32">
        <v>255</v>
      </c>
      <c r="F18" s="11">
        <f t="shared" si="0"/>
        <v>477615</v>
      </c>
      <c r="G18" s="23"/>
      <c r="H18" s="11">
        <f t="shared" si="1"/>
        <v>0</v>
      </c>
      <c r="I18" s="41" t="s">
        <v>37</v>
      </c>
      <c r="J18" s="44"/>
    </row>
    <row r="19" spans="1:10" ht="18" customHeight="1" x14ac:dyDescent="0.15">
      <c r="A19" s="7" t="s">
        <v>38</v>
      </c>
      <c r="B19" s="30" t="s">
        <v>64</v>
      </c>
      <c r="C19" s="8" t="s">
        <v>13</v>
      </c>
      <c r="D19" s="9">
        <v>280</v>
      </c>
      <c r="E19" s="32">
        <v>255</v>
      </c>
      <c r="F19" s="11">
        <f t="shared" si="0"/>
        <v>71400</v>
      </c>
      <c r="G19" s="23"/>
      <c r="H19" s="11">
        <f t="shared" si="1"/>
        <v>0</v>
      </c>
      <c r="I19" s="41"/>
      <c r="J19" s="44"/>
    </row>
    <row r="20" spans="1:10" ht="17.25" customHeight="1" x14ac:dyDescent="0.15">
      <c r="A20" s="7" t="s">
        <v>39</v>
      </c>
      <c r="B20" s="29" t="s">
        <v>40</v>
      </c>
      <c r="C20" s="8" t="s">
        <v>13</v>
      </c>
      <c r="D20" s="9">
        <v>1850</v>
      </c>
      <c r="E20" s="32">
        <v>245</v>
      </c>
      <c r="F20" s="11">
        <f t="shared" si="0"/>
        <v>453250</v>
      </c>
      <c r="G20" s="23"/>
      <c r="H20" s="11">
        <f t="shared" si="1"/>
        <v>0</v>
      </c>
      <c r="I20" s="41"/>
      <c r="J20" s="44"/>
    </row>
    <row r="21" spans="1:10" ht="20.25" customHeight="1" x14ac:dyDescent="0.15">
      <c r="A21" s="7" t="s">
        <v>41</v>
      </c>
      <c r="B21" s="29" t="s">
        <v>42</v>
      </c>
      <c r="C21" s="8" t="s">
        <v>13</v>
      </c>
      <c r="D21" s="9">
        <v>5550</v>
      </c>
      <c r="E21" s="32">
        <v>245</v>
      </c>
      <c r="F21" s="11">
        <f>D21*E21</f>
        <v>1359750</v>
      </c>
      <c r="G21" s="23"/>
      <c r="H21" s="11">
        <f t="shared" si="1"/>
        <v>0</v>
      </c>
      <c r="I21" s="41"/>
      <c r="J21" s="44"/>
    </row>
    <row r="22" spans="1:10" ht="84" x14ac:dyDescent="0.15">
      <c r="A22" s="7" t="s">
        <v>43</v>
      </c>
      <c r="B22" s="29" t="s">
        <v>44</v>
      </c>
      <c r="C22" s="8" t="s">
        <v>13</v>
      </c>
      <c r="D22" s="9">
        <v>2500</v>
      </c>
      <c r="E22" s="32">
        <v>300</v>
      </c>
      <c r="F22" s="11">
        <f t="shared" si="0"/>
        <v>750000</v>
      </c>
      <c r="G22" s="23"/>
      <c r="H22" s="11">
        <f t="shared" si="1"/>
        <v>0</v>
      </c>
      <c r="I22" s="21" t="s">
        <v>45</v>
      </c>
      <c r="J22" s="24"/>
    </row>
    <row r="23" spans="1:10" ht="60" x14ac:dyDescent="0.15">
      <c r="A23" s="7" t="s">
        <v>46</v>
      </c>
      <c r="B23" s="29" t="s">
        <v>47</v>
      </c>
      <c r="C23" s="8" t="s">
        <v>13</v>
      </c>
      <c r="D23" s="9">
        <v>1100</v>
      </c>
      <c r="E23" s="32">
        <v>155</v>
      </c>
      <c r="F23" s="11">
        <f t="shared" si="0"/>
        <v>170500</v>
      </c>
      <c r="G23" s="23"/>
      <c r="H23" s="11">
        <f>G23*D23</f>
        <v>0</v>
      </c>
      <c r="I23" s="21" t="s">
        <v>48</v>
      </c>
      <c r="J23" s="24"/>
    </row>
    <row r="24" spans="1:10" ht="16.5" thickBot="1" x14ac:dyDescent="0.2">
      <c r="A24" s="39" t="s">
        <v>54</v>
      </c>
      <c r="B24" s="40"/>
      <c r="C24" s="40"/>
      <c r="D24" s="40"/>
      <c r="E24" s="40"/>
      <c r="F24" s="22">
        <f>SUM(F4:F23)</f>
        <v>4172308.5</v>
      </c>
      <c r="G24" s="18"/>
      <c r="H24" s="19">
        <f>SUM(H4:H23)</f>
        <v>0</v>
      </c>
      <c r="I24" s="20"/>
      <c r="J24" s="25"/>
    </row>
  </sheetData>
  <sheetProtection algorithmName="SHA-512" hashValue="F8Moea/0i4+S0lIDRXb7z6f/aqVE46QnUbqt1t17s/6B4X5QRWfFDJvCikOssvpacX/7Tfor2t5nLiS1QrnW2Q==" saltValue="QCVFsRh3cuDUyKh9N6oJTQ==" spinCount="100000" sheet="1" objects="1" scenarios="1"/>
  <mergeCells count="10">
    <mergeCell ref="A1:J1"/>
    <mergeCell ref="A2:J2"/>
    <mergeCell ref="A24:E24"/>
    <mergeCell ref="I5:I6"/>
    <mergeCell ref="I11:I12"/>
    <mergeCell ref="J11:J12"/>
    <mergeCell ref="I13:I14"/>
    <mergeCell ref="J13:J14"/>
    <mergeCell ref="I18:I21"/>
    <mergeCell ref="J18:J21"/>
  </mergeCells>
  <phoneticPr fontId="2" type="noConversion"/>
  <conditionalFormatting sqref="B19">
    <cfRule type="cellIs" dxfId="4" priority="1" operator="equal">
      <formula>0</formula>
    </cfRule>
  </conditionalFormatting>
  <conditionalFormatting sqref="B4:B12">
    <cfRule type="cellIs" dxfId="3" priority="5" operator="equal">
      <formula>0</formula>
    </cfRule>
  </conditionalFormatting>
  <conditionalFormatting sqref="B13:B17">
    <cfRule type="cellIs" dxfId="2" priority="4" operator="equal">
      <formula>0</formula>
    </cfRule>
  </conditionalFormatting>
  <conditionalFormatting sqref="B22:B23">
    <cfRule type="cellIs" dxfId="1" priority="2" operator="equal">
      <formula>0</formula>
    </cfRule>
  </conditionalFormatting>
  <conditionalFormatting sqref="B18 B20:B21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2024-12-26T09:15:58Z</dcterms:modified>
</cp:coreProperties>
</file>