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5"/>
  </bookViews>
  <sheets>
    <sheet name="1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<sst xmlns="http://schemas.openxmlformats.org/spreadsheetml/2006/main" count="240" uniqueCount="137">
  <si>
    <t>劳务合作工程量清单</t>
  </si>
  <si>
    <t>项目名称：落脚河大桥2025年加固设计项目--劳务分包</t>
  </si>
  <si>
    <t>细目编号</t>
  </si>
  <si>
    <t>工程名称</t>
  </si>
  <si>
    <t>单位</t>
  </si>
  <si>
    <t>工程数量</t>
  </si>
  <si>
    <t>单价限价
（不含税）（元）</t>
  </si>
  <si>
    <t>限价总价（元）</t>
  </si>
  <si>
    <t>单价下浮率（保留两位小数）（%）</t>
  </si>
  <si>
    <t>单价报价（元）</t>
  </si>
  <si>
    <t>报价总价（元）</t>
  </si>
  <si>
    <t>费用组成</t>
  </si>
  <si>
    <t>计价规则</t>
  </si>
  <si>
    <t>分包内容</t>
  </si>
  <si>
    <t>零星用工</t>
  </si>
  <si>
    <t>工日</t>
  </si>
  <si>
    <t>单价包含人工、小型机具费</t>
  </si>
  <si>
    <t>1.白天7：00-19：00内有效工作时间8小时为1工日；
2.夜间19：00-次日7：00内有效工作时间7小时为1工日；
3.工作时长不足的，可按比例折算。</t>
  </si>
  <si>
    <t>1.用工申请人填写用工申请表；2.用工记录需明确施工部位、工作内容及工程量、有效工作时间等；3.当天用工当天开具点工单，项目领导签字确认，否则不予计价。4.具体工程量据实计算</t>
  </si>
  <si>
    <t>悬索桥（吊桥）加固</t>
  </si>
  <si>
    <t/>
  </si>
  <si>
    <t>护栏拆除重建</t>
  </si>
  <si>
    <t>m</t>
  </si>
  <si>
    <t>原护栏拆除</t>
  </si>
  <si>
    <t>m3</t>
  </si>
  <si>
    <t>1.单价包含一切费用。</t>
  </si>
  <si>
    <t>1.按实际拆除立方数为单位计价。</t>
  </si>
  <si>
    <t>1.挖除；2.装卸、移运处理；3.场地清理、平整。</t>
  </si>
  <si>
    <t>新增SA级钢护栏</t>
  </si>
  <si>
    <t>1.单价包含一切费用。
2.不含材料费。</t>
  </si>
  <si>
    <t>1.依据图纸所示位置和断面尺寸，按图示实际长度以米为单位计价。</t>
  </si>
  <si>
    <t>1.钢护栏拼接、安装。</t>
  </si>
  <si>
    <t>新增护栏底座C50</t>
  </si>
  <si>
    <t>1.依据图纸所示位置及断面尺寸，按照实际施工混凝土浇筑体积以立方米为单位计价。</t>
  </si>
  <si>
    <t>1.除混凝土材料外全部工作内容；2.文明施工及场地清理。</t>
  </si>
  <si>
    <t>新增防抛网</t>
  </si>
  <si>
    <t>永久防抛网</t>
  </si>
  <si>
    <t>1.除防抛网材料外全部工作内容；2.文明施工及场地清理。</t>
  </si>
  <si>
    <t>混凝土裂缝、表层缺陷、渗水泛碱等</t>
  </si>
  <si>
    <t>裂缝封涂封闭处治</t>
  </si>
  <si>
    <t>1.依据图纸所示，按照裂缝长度以米为单位计价。</t>
  </si>
  <si>
    <t>1.查缝；2.裂缝表面处理；3.安设灌注剂；4.封闭裂缝；5.压力灌注；6.养护。</t>
  </si>
  <si>
    <t>钢筋除锈</t>
  </si>
  <si>
    <t>m2</t>
  </si>
  <si>
    <t>1.依据图纸所示，按照除锈面积以平方米为单位计价。</t>
  </si>
  <si>
    <t>1.除材料（除锈剂）外全部工作内容；2.文明施工及场地清理。</t>
  </si>
  <si>
    <t>钢筋保护剂</t>
  </si>
  <si>
    <t>1.依据图纸所示，按照涂刷保护剂面积以平方米为单位计价。</t>
  </si>
  <si>
    <t>1.除材料（保护剂）外全部工作内容；2.文明施工及场地清理。</t>
  </si>
  <si>
    <t>阻锈剂</t>
  </si>
  <si>
    <t>1.依据图纸所示，按照涂刷阻锈剂面积以平方米为单位计价。</t>
  </si>
  <si>
    <t>1.除材料（阻锈剂）外全部工作内容；2.文明施工及场地清理。</t>
  </si>
  <si>
    <t>环氧砂浆1cm</t>
  </si>
  <si>
    <t>1.依据图纸所示，按照环氧砂浆面积以平方米为单位计价。</t>
  </si>
  <si>
    <t>1.除环氧砂浆材料外全部工作内容；2.文明施工及场地清理。</t>
  </si>
  <si>
    <t>环氧砂浆3cm</t>
  </si>
  <si>
    <t>环氧砂浆5cm</t>
  </si>
  <si>
    <t>凿除混凝土</t>
  </si>
  <si>
    <t>1.依据图纸所示位置，凿除原有的混凝土结构以立方米为单位计价。</t>
  </si>
  <si>
    <t>1.凿除；2.装卸、移运处理；3.场地清理、平整。</t>
  </si>
  <si>
    <t>索塔、主鞍</t>
  </si>
  <si>
    <t>混凝土防腐涂装</t>
  </si>
  <si>
    <t>1.依据图纸所示，按照涂装面积以平方米为单位计价。</t>
  </si>
  <si>
    <t>1.除防腐材料外全部工作内容；2.文明施工及场地清理。</t>
  </si>
  <si>
    <t>钢构件除锈防腐</t>
  </si>
  <si>
    <t>1.依据图纸所示，按照除锈防腐面积以平方米为单位计价。</t>
  </si>
  <si>
    <t>支座、挡块</t>
  </si>
  <si>
    <t>支座更换</t>
  </si>
  <si>
    <t>水平支座</t>
  </si>
  <si>
    <t>个</t>
  </si>
  <si>
    <t>1.依据图示位置和尺寸，安装图示所示类型及规格的支座就位，以个为单位计价。</t>
  </si>
  <si>
    <t>1.清理整平混凝土表面；2.拆除旧支座、砂浆配运料、拌合，接触面抹平；3.钢板制作与安装；4.支座定位安装；5.支座焊接固定；6.文明施工及场地清理。</t>
  </si>
  <si>
    <t>竖向支座</t>
  </si>
  <si>
    <t>锚碇、散索鞍</t>
  </si>
  <si>
    <t>伸缩缝</t>
  </si>
  <si>
    <t>液体止水带</t>
  </si>
  <si>
    <t>1.依据图示所示，按照长度以米为单位计价。</t>
  </si>
  <si>
    <t>1.除止水带材料外全部工作内容；2.文明施工及场地清理。</t>
  </si>
  <si>
    <t>排水系统</t>
  </si>
  <si>
    <t>更换DN100镀锌钢管</t>
  </si>
  <si>
    <t>1.依据图纸所示位置及尺寸，按图示长度以米为单位计价。</t>
  </si>
  <si>
    <t>1.安拆作业平台；2.安装预埋件或安装膨胀螺丝；3.安装托架；4.安装排水管及锚固件；5.文明施工及场地清理。</t>
  </si>
  <si>
    <t>主缆防护</t>
  </si>
  <si>
    <t>镀锌钢丝拆除</t>
  </si>
  <si>
    <t>kg</t>
  </si>
  <si>
    <t>1.依据图示位置，按拆除重量以千克为单位计价。</t>
  </si>
  <si>
    <t>1.主缆镀锌钢丝拆除；2.文明施工及场地清理。</t>
  </si>
  <si>
    <t>缠包带拆除</t>
  </si>
  <si>
    <t>1.依据图示位置，按拆除面积以平方米为单位计价。</t>
  </si>
  <si>
    <t>1.主缆缠包带拆除；2.文明施工及场地清理。</t>
  </si>
  <si>
    <t>镀锌钢丝</t>
  </si>
  <si>
    <t>1.依据图示位置，按安装重量以千克为单位计价。</t>
  </si>
  <si>
    <t>1.除镀锌钢丝材料外全部工作内容；2.文明施工及场地清理。</t>
  </si>
  <si>
    <t>双层缠包带</t>
  </si>
  <si>
    <t>1.依据图示位置，按安装面积以平方米为单位计价。</t>
  </si>
  <si>
    <t>1.除缠包带材料外全部工作内容；2.文明施工及场地清理。</t>
  </si>
  <si>
    <t>防火层</t>
  </si>
  <si>
    <t>1.依据图示位置，按防火层面积以平方米为单位计价。</t>
  </si>
  <si>
    <t>1.除防火材料外全部工作内容；2.文明施工及场地清理。</t>
  </si>
  <si>
    <t>防滑层</t>
  </si>
  <si>
    <t>1.依据图示位置，按长度以米为单位计价。</t>
  </si>
  <si>
    <t>1.除防滑材料外全部工作内容；2.文明施工及场地清理。</t>
  </si>
  <si>
    <t>防腐涂装</t>
  </si>
  <si>
    <t>1.依据图示位置，按面积以平方米为单位计价。</t>
  </si>
  <si>
    <t>吊索及护套</t>
  </si>
  <si>
    <t>吊索更换</t>
  </si>
  <si>
    <t>根</t>
  </si>
  <si>
    <t>1.单价包含一切费用。
2.不含材料费（吊索）。</t>
  </si>
  <si>
    <t>1.依据图示位置，按数量以根为单位计价。</t>
  </si>
  <si>
    <t>1.除吊索主要材料外所有工作内容，含临时吊杆、机械设备等；2.文明施工及场地清理。</t>
  </si>
  <si>
    <t>索夹防护</t>
  </si>
  <si>
    <t>索夹密封</t>
  </si>
  <si>
    <t>组</t>
  </si>
  <si>
    <t>1.依据图示位置，按数量以组为单位计价。</t>
  </si>
  <si>
    <t>1.除密封材料外全部工作内容；2.文明施工及场地清理。</t>
  </si>
  <si>
    <t>气夹密封</t>
  </si>
  <si>
    <t>索夹紧固</t>
  </si>
  <si>
    <t>1.依据图示位置，按数量以个为单位计价。</t>
  </si>
  <si>
    <t>1.除材料外全部工作内容；2.文明施工及场地清理。</t>
  </si>
  <si>
    <t>主缆检修道</t>
  </si>
  <si>
    <t>施工措施</t>
  </si>
  <si>
    <t>吊篮施工平台</t>
  </si>
  <si>
    <t>1.依据实际位置，按面积以平方米为单位计价。</t>
  </si>
  <si>
    <t>1.除吊篮材料外全部工作内容；2.文明施工及场地清理。</t>
  </si>
  <si>
    <t>主缆吊篮</t>
  </si>
  <si>
    <t>套</t>
  </si>
  <si>
    <t>1.依据图示位置，按数量以套为单位计价。</t>
  </si>
  <si>
    <t>移动吊架</t>
  </si>
  <si>
    <t>1.除吊架材料外全部工作内容；2.文明施工及场地清理。</t>
  </si>
  <si>
    <t>除湿系统</t>
  </si>
  <si>
    <t>1.依据图示位置，以套为单位计价。</t>
  </si>
  <si>
    <t>1.除除湿系统材料外全部工作内容，含辅材；2.文明施工及场地清理。</t>
  </si>
  <si>
    <t>80kVA变压器</t>
  </si>
  <si>
    <t>台</t>
  </si>
  <si>
    <t>1.依据图示位置，以台为单位计价。</t>
  </si>
  <si>
    <t>1.除变压器材料外全部工作内容，含辅材；2.文明施工及场地清理。</t>
  </si>
  <si>
    <t>合计（元）：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</si>
</sst>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>
      <alignment vertical="center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/>
    </xf>
    <xf numFmtId="176" fontId="3" fillId="0" borderId="0" xfId="0" applyNumberFormat="1" applyFont="1" applyFill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horizontal="left" vertical="center"/>
    </xf>
    <xf numFmtId="0" fontId="5" fillId="0" borderId="0" xfId="0" applyNumberFormat="1" applyFont="1" applyFill="1" applyAlignment="1" applyProtection="1">
      <alignment horizontal="left" vertical="center" wrapText="1"/>
    </xf>
    <xf numFmtId="0" fontId="5" fillId="0" borderId="0" xfId="0" applyNumberFormat="1" applyFont="1" applyFill="1" applyAlignment="1" applyProtection="1">
      <alignment horizontal="lef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176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NumberFormat="1" applyFont="1" applyBorder="1" applyAlignment="1" applyProtection="1">
      <alignment horizontal="center" vertical="center"/>
    </xf>
    <xf numFmtId="176" fontId="9" fillId="0" borderId="1" xfId="0" applyNumberFormat="1" applyFont="1" applyBorder="1" applyAlignment="1" applyProtection="1">
      <alignment horizontal="center" vertical="center"/>
    </xf>
    <xf numFmtId="176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</xf>
    <xf numFmtId="176" fontId="9" fillId="0" borderId="1" xfId="0" applyNumberFormat="1" applyFont="1" applyFill="1" applyBorder="1" applyAlignment="1" applyProtection="1">
      <alignment horizontal="center" vertical="center"/>
    </xf>
    <xf numFmtId="176" fontId="7" fillId="0" borderId="2" xfId="0" applyNumberFormat="1" applyFont="1" applyFill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176" fontId="0" fillId="0" borderId="4" xfId="0" applyNumberFormat="1" applyFont="1" applyBorder="1" applyAlignment="1" applyProtection="1">
      <alignment horizontal="center" vertical="center" wrapText="1"/>
    </xf>
    <xf numFmtId="176" fontId="0" fillId="0" borderId="6" xfId="0" applyNumberFormat="1" applyFont="1" applyBorder="1" applyAlignment="1" applyProtection="1">
      <alignment horizontal="center" vertical="center" wrapText="1"/>
    </xf>
    <xf numFmtId="176" fontId="0" fillId="0" borderId="6" xfId="0" applyNumberFormat="1" applyFont="1" applyBorder="1" applyAlignment="1" applyProtection="1">
      <alignment horizontal="left" vertical="center"/>
    </xf>
    <xf numFmtId="176" fontId="0" fillId="0" borderId="5" xfId="0" applyNumberFormat="1" applyFont="1" applyBorder="1" applyAlignment="1" applyProtection="1">
      <alignment horizontal="center" vertical="center"/>
    </xf>
    <xf numFmtId="176" fontId="0" fillId="0" borderId="6" xfId="0" applyNumberFormat="1" applyFont="1" applyBorder="1" applyAlignment="1" applyProtection="1">
      <alignment horizontal="center" vertical="center"/>
    </xf>
    <xf numFmtId="176" fontId="0" fillId="0" borderId="1" xfId="0" applyNumberFormat="1" applyFont="1" applyBorder="1" applyAlignment="1" applyProtection="1">
      <alignment horizontal="left" vertical="center"/>
    </xf>
    <xf numFmtId="0" fontId="0" fillId="0" borderId="1" xfId="0" applyFont="1" applyBorder="1" applyAlignment="1" applyProtection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dxfs count="18">
    <dxf>
      <font>
        <color rgb="FFFFFFFF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8"/>
  <sheetViews>
    <sheetView showZeros="0" tabSelected="1" view="pageBreakPreview" zoomScaleNormal="130" workbookViewId="0">
      <selection activeCell="G3" sqref="G$1:G$1048576"/>
    </sheetView>
  </sheetViews>
  <sheetFormatPr defaultColWidth="9" defaultRowHeight="10.5"/>
  <cols>
    <col min="1" max="1" width="5.25" style="4" customWidth="1"/>
    <col min="2" max="2" width="14.625" style="4" customWidth="1"/>
    <col min="3" max="3" width="4.75" style="1" customWidth="1"/>
    <col min="4" max="4" width="7.125" style="5" customWidth="1"/>
    <col min="5" max="5" width="8.875" style="5" customWidth="1"/>
    <col min="6" max="6" width="9.625" style="5" customWidth="1"/>
    <col min="7" max="7" width="9.625" style="6" customWidth="1"/>
    <col min="8" max="8" width="8.875" style="7" customWidth="1"/>
    <col min="9" max="9" width="9.625" style="7" customWidth="1"/>
    <col min="10" max="11" width="18.625" style="6" customWidth="1"/>
    <col min="12" max="12" width="18.625" style="8" customWidth="1"/>
    <col min="13" max="13" width="5.85833333333333" style="1" customWidth="1"/>
    <col min="14" max="16384" width="9" style="1"/>
  </cols>
  <sheetData>
    <row r="1" s="1" customFormat="1" ht="18.75" spans="1:12">
      <c r="A1" s="9" t="s">
        <v>0</v>
      </c>
      <c r="B1" s="9"/>
      <c r="C1" s="10"/>
      <c r="D1" s="11"/>
      <c r="E1" s="11"/>
      <c r="F1" s="11"/>
      <c r="G1" s="12"/>
      <c r="H1" s="11"/>
      <c r="I1" s="11"/>
      <c r="J1" s="12"/>
      <c r="K1" s="12"/>
      <c r="L1" s="13"/>
    </row>
    <row r="2" s="1" customFormat="1" ht="19" customHeight="1" spans="1:12">
      <c r="A2" s="14" t="s">
        <v>1</v>
      </c>
      <c r="B2" s="14"/>
      <c r="C2" s="15"/>
      <c r="D2" s="15"/>
      <c r="E2" s="15"/>
      <c r="F2" s="15"/>
      <c r="G2" s="15"/>
      <c r="H2" s="16"/>
      <c r="I2" s="16"/>
      <c r="J2" s="15"/>
      <c r="K2" s="15"/>
      <c r="L2" s="15"/>
    </row>
    <row r="3" s="2" customFormat="1" ht="36" spans="1:12">
      <c r="A3" s="17" t="s">
        <v>2</v>
      </c>
      <c r="B3" s="17" t="s">
        <v>3</v>
      </c>
      <c r="C3" s="17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18" t="s">
        <v>12</v>
      </c>
      <c r="L3" s="17" t="s">
        <v>13</v>
      </c>
    </row>
    <row r="4" s="1" customFormat="1" ht="78.75" spans="1:12">
      <c r="A4" s="19">
        <v>1</v>
      </c>
      <c r="B4" s="20" t="s">
        <v>14</v>
      </c>
      <c r="C4" s="20" t="s">
        <v>15</v>
      </c>
      <c r="D4" s="21">
        <v>120</v>
      </c>
      <c r="E4" s="21">
        <v>150</v>
      </c>
      <c r="F4" s="22">
        <f t="shared" ref="F4:F11" si="0">ROUND(D4*E4,2)</f>
        <v>18000</v>
      </c>
      <c r="G4" s="23"/>
      <c r="H4" s="22">
        <f>TRUNC(E4*(1-$G$4/100),2)</f>
        <v>150</v>
      </c>
      <c r="I4" s="22">
        <f>H4*D4</f>
        <v>18000</v>
      </c>
      <c r="J4" s="24" t="s">
        <v>16</v>
      </c>
      <c r="K4" s="24" t="s">
        <v>17</v>
      </c>
      <c r="L4" s="25" t="s">
        <v>18</v>
      </c>
    </row>
    <row r="5" s="1" customFormat="1" ht="11.25" spans="1:12">
      <c r="A5" s="26">
        <v>416</v>
      </c>
      <c r="B5" s="27" t="s">
        <v>19</v>
      </c>
      <c r="C5" s="28" t="s">
        <v>20</v>
      </c>
      <c r="D5" s="29"/>
      <c r="E5" s="30"/>
      <c r="F5" s="22">
        <f t="shared" si="0"/>
        <v>0</v>
      </c>
      <c r="G5" s="31"/>
      <c r="H5" s="22">
        <f t="shared" ref="H5:H36" si="1">TRUNC(E5*(1-$G$4/100),2)</f>
        <v>0</v>
      </c>
      <c r="I5" s="22">
        <f t="shared" ref="I5:I36" si="2">H5*D5</f>
        <v>0</v>
      </c>
      <c r="J5" s="24"/>
      <c r="K5" s="24"/>
      <c r="L5" s="32"/>
    </row>
    <row r="6" s="1" customFormat="1" ht="11.25" spans="1:12">
      <c r="A6" s="26">
        <v>41608</v>
      </c>
      <c r="B6" s="27" t="s">
        <v>21</v>
      </c>
      <c r="C6" s="28" t="s">
        <v>22</v>
      </c>
      <c r="D6" s="29"/>
      <c r="E6" s="33"/>
      <c r="F6" s="22">
        <f t="shared" si="0"/>
        <v>0</v>
      </c>
      <c r="G6" s="31"/>
      <c r="H6" s="22">
        <f t="shared" si="1"/>
        <v>0</v>
      </c>
      <c r="I6" s="22">
        <f t="shared" si="2"/>
        <v>0</v>
      </c>
      <c r="J6" s="24"/>
      <c r="K6" s="24"/>
      <c r="L6" s="32"/>
    </row>
    <row r="7" s="1" customFormat="1" ht="22.5" spans="1:12">
      <c r="A7" s="26">
        <v>4160801</v>
      </c>
      <c r="B7" s="27" t="s">
        <v>23</v>
      </c>
      <c r="C7" s="28" t="s">
        <v>24</v>
      </c>
      <c r="D7" s="29">
        <v>205.7</v>
      </c>
      <c r="E7" s="33">
        <v>427.18</v>
      </c>
      <c r="F7" s="22">
        <f t="shared" si="0"/>
        <v>87870.93</v>
      </c>
      <c r="G7" s="31"/>
      <c r="H7" s="22">
        <f t="shared" si="1"/>
        <v>427.18</v>
      </c>
      <c r="I7" s="22">
        <f t="shared" si="2"/>
        <v>87870.926</v>
      </c>
      <c r="J7" s="34" t="s">
        <v>25</v>
      </c>
      <c r="K7" s="34" t="s">
        <v>26</v>
      </c>
      <c r="L7" s="35" t="s">
        <v>27</v>
      </c>
    </row>
    <row r="8" s="1" customFormat="1" ht="33.75" spans="1:12">
      <c r="A8" s="36">
        <v>4160802</v>
      </c>
      <c r="B8" s="37" t="s">
        <v>28</v>
      </c>
      <c r="C8" s="38" t="s">
        <v>22</v>
      </c>
      <c r="D8" s="39">
        <v>556</v>
      </c>
      <c r="E8" s="30">
        <v>135.92</v>
      </c>
      <c r="F8" s="22">
        <f t="shared" si="0"/>
        <v>75571.52</v>
      </c>
      <c r="G8" s="31"/>
      <c r="H8" s="22">
        <f t="shared" si="1"/>
        <v>135.92</v>
      </c>
      <c r="I8" s="22">
        <f t="shared" si="2"/>
        <v>75571.52</v>
      </c>
      <c r="J8" s="24" t="s">
        <v>29</v>
      </c>
      <c r="K8" s="24" t="s">
        <v>30</v>
      </c>
      <c r="L8" s="32" t="s">
        <v>31</v>
      </c>
    </row>
    <row r="9" s="1" customFormat="1" ht="45" spans="1:12">
      <c r="A9" s="36">
        <v>4160803</v>
      </c>
      <c r="B9" s="37" t="s">
        <v>32</v>
      </c>
      <c r="C9" s="38" t="s">
        <v>24</v>
      </c>
      <c r="D9" s="39">
        <v>11.12</v>
      </c>
      <c r="E9" s="30">
        <v>601.94</v>
      </c>
      <c r="F9" s="22">
        <f t="shared" si="0"/>
        <v>6693.57</v>
      </c>
      <c r="G9" s="31"/>
      <c r="H9" s="22">
        <f t="shared" si="1"/>
        <v>601.94</v>
      </c>
      <c r="I9" s="22">
        <f t="shared" si="2"/>
        <v>6693.5728</v>
      </c>
      <c r="J9" s="34" t="s">
        <v>29</v>
      </c>
      <c r="K9" s="34" t="s">
        <v>33</v>
      </c>
      <c r="L9" s="35" t="s">
        <v>34</v>
      </c>
    </row>
    <row r="10" s="1" customFormat="1" ht="11.25" spans="1:12">
      <c r="A10" s="36">
        <v>41609</v>
      </c>
      <c r="B10" s="37" t="s">
        <v>35</v>
      </c>
      <c r="C10" s="38" t="s">
        <v>20</v>
      </c>
      <c r="D10" s="39"/>
      <c r="E10" s="30"/>
      <c r="F10" s="22">
        <f t="shared" si="0"/>
        <v>0</v>
      </c>
      <c r="G10" s="31"/>
      <c r="H10" s="22">
        <f t="shared" si="1"/>
        <v>0</v>
      </c>
      <c r="I10" s="22">
        <f t="shared" si="2"/>
        <v>0</v>
      </c>
      <c r="J10" s="34"/>
      <c r="K10" s="34"/>
      <c r="L10" s="35"/>
    </row>
    <row r="11" s="1" customFormat="1" ht="33.75" spans="1:12">
      <c r="A11" s="36">
        <v>4160902</v>
      </c>
      <c r="B11" s="37" t="s">
        <v>36</v>
      </c>
      <c r="C11" s="38" t="s">
        <v>22</v>
      </c>
      <c r="D11" s="39">
        <v>556</v>
      </c>
      <c r="E11" s="30">
        <v>97.09</v>
      </c>
      <c r="F11" s="22">
        <f t="shared" si="0"/>
        <v>53982.04</v>
      </c>
      <c r="G11" s="31"/>
      <c r="H11" s="22">
        <f t="shared" si="1"/>
        <v>97.09</v>
      </c>
      <c r="I11" s="22">
        <f t="shared" si="2"/>
        <v>53982.04</v>
      </c>
      <c r="J11" s="34" t="s">
        <v>29</v>
      </c>
      <c r="K11" s="24" t="s">
        <v>30</v>
      </c>
      <c r="L11" s="35" t="s">
        <v>37</v>
      </c>
    </row>
    <row r="12" s="1" customFormat="1" ht="22.5" spans="1:12">
      <c r="A12" s="36">
        <v>41601</v>
      </c>
      <c r="B12" s="37" t="s">
        <v>38</v>
      </c>
      <c r="C12" s="38" t="s">
        <v>20</v>
      </c>
      <c r="D12" s="33"/>
      <c r="E12" s="30"/>
      <c r="F12" s="22">
        <f t="shared" ref="F12:F43" si="3">ROUND(D12*E12,2)</f>
        <v>0</v>
      </c>
      <c r="G12" s="31"/>
      <c r="H12" s="22">
        <f t="shared" si="1"/>
        <v>0</v>
      </c>
      <c r="I12" s="22">
        <f t="shared" si="2"/>
        <v>0</v>
      </c>
      <c r="J12" s="24"/>
      <c r="K12" s="34"/>
      <c r="L12" s="35"/>
    </row>
    <row r="13" s="1" customFormat="1" ht="33.75" spans="1:12">
      <c r="A13" s="36">
        <v>4160101</v>
      </c>
      <c r="B13" s="37" t="s">
        <v>39</v>
      </c>
      <c r="C13" s="38" t="s">
        <v>22</v>
      </c>
      <c r="D13" s="39">
        <v>568.5</v>
      </c>
      <c r="E13" s="30">
        <v>68.25</v>
      </c>
      <c r="F13" s="22">
        <f t="shared" si="3"/>
        <v>38800.13</v>
      </c>
      <c r="G13" s="31"/>
      <c r="H13" s="22">
        <f t="shared" si="1"/>
        <v>68.25</v>
      </c>
      <c r="I13" s="22">
        <f t="shared" si="2"/>
        <v>38800.125</v>
      </c>
      <c r="J13" s="34" t="s">
        <v>29</v>
      </c>
      <c r="K13" s="34" t="s">
        <v>40</v>
      </c>
      <c r="L13" s="35" t="s">
        <v>41</v>
      </c>
    </row>
    <row r="14" s="1" customFormat="1" ht="33.75" spans="1:12">
      <c r="A14" s="36">
        <v>4160102</v>
      </c>
      <c r="B14" s="37" t="s">
        <v>42</v>
      </c>
      <c r="C14" s="38" t="s">
        <v>43</v>
      </c>
      <c r="D14" s="39">
        <v>21.4</v>
      </c>
      <c r="E14" s="30">
        <v>25</v>
      </c>
      <c r="F14" s="22">
        <f t="shared" si="3"/>
        <v>535</v>
      </c>
      <c r="G14" s="31"/>
      <c r="H14" s="22">
        <f t="shared" si="1"/>
        <v>25</v>
      </c>
      <c r="I14" s="22">
        <f t="shared" si="2"/>
        <v>535</v>
      </c>
      <c r="J14" s="34" t="s">
        <v>29</v>
      </c>
      <c r="K14" s="34" t="s">
        <v>44</v>
      </c>
      <c r="L14" s="35" t="s">
        <v>45</v>
      </c>
    </row>
    <row r="15" s="1" customFormat="1" ht="33.75" spans="1:12">
      <c r="A15" s="36">
        <v>4160103</v>
      </c>
      <c r="B15" s="37" t="s">
        <v>46</v>
      </c>
      <c r="C15" s="38" t="s">
        <v>43</v>
      </c>
      <c r="D15" s="39">
        <v>21.4</v>
      </c>
      <c r="E15" s="30">
        <v>25</v>
      </c>
      <c r="F15" s="22">
        <f t="shared" si="3"/>
        <v>535</v>
      </c>
      <c r="G15" s="31"/>
      <c r="H15" s="22">
        <f t="shared" si="1"/>
        <v>25</v>
      </c>
      <c r="I15" s="22">
        <f t="shared" si="2"/>
        <v>535</v>
      </c>
      <c r="J15" s="34" t="s">
        <v>29</v>
      </c>
      <c r="K15" s="34" t="s">
        <v>47</v>
      </c>
      <c r="L15" s="35" t="s">
        <v>48</v>
      </c>
    </row>
    <row r="16" s="1" customFormat="1" ht="33.75" spans="1:12">
      <c r="A16" s="36">
        <v>4160104</v>
      </c>
      <c r="B16" s="37" t="s">
        <v>49</v>
      </c>
      <c r="C16" s="38" t="s">
        <v>43</v>
      </c>
      <c r="D16" s="39">
        <v>95.8</v>
      </c>
      <c r="E16" s="30">
        <v>25</v>
      </c>
      <c r="F16" s="22">
        <f t="shared" si="3"/>
        <v>2395</v>
      </c>
      <c r="G16" s="31"/>
      <c r="H16" s="22">
        <f t="shared" si="1"/>
        <v>25</v>
      </c>
      <c r="I16" s="22">
        <f t="shared" si="2"/>
        <v>2395</v>
      </c>
      <c r="J16" s="34" t="s">
        <v>29</v>
      </c>
      <c r="K16" s="34" t="s">
        <v>50</v>
      </c>
      <c r="L16" s="35" t="s">
        <v>51</v>
      </c>
    </row>
    <row r="17" s="1" customFormat="1" ht="33.75" spans="1:12">
      <c r="A17" s="36">
        <v>4160105</v>
      </c>
      <c r="B17" s="37" t="s">
        <v>52</v>
      </c>
      <c r="C17" s="38" t="s">
        <v>43</v>
      </c>
      <c r="D17" s="39">
        <v>15.5</v>
      </c>
      <c r="E17" s="30">
        <v>284.47</v>
      </c>
      <c r="F17" s="22">
        <f t="shared" si="3"/>
        <v>4409.29</v>
      </c>
      <c r="G17" s="31"/>
      <c r="H17" s="22">
        <f t="shared" si="1"/>
        <v>284.47</v>
      </c>
      <c r="I17" s="22">
        <f t="shared" si="2"/>
        <v>4409.285</v>
      </c>
      <c r="J17" s="34" t="s">
        <v>29</v>
      </c>
      <c r="K17" s="34" t="s">
        <v>53</v>
      </c>
      <c r="L17" s="35" t="s">
        <v>54</v>
      </c>
    </row>
    <row r="18" s="1" customFormat="1" ht="33.75" spans="1:12">
      <c r="A18" s="36">
        <v>4160106</v>
      </c>
      <c r="B18" s="37" t="s">
        <v>55</v>
      </c>
      <c r="C18" s="38" t="s">
        <v>43</v>
      </c>
      <c r="D18" s="39">
        <v>58.9</v>
      </c>
      <c r="E18" s="30">
        <v>320.5</v>
      </c>
      <c r="F18" s="22">
        <f t="shared" si="3"/>
        <v>18877.45</v>
      </c>
      <c r="G18" s="31"/>
      <c r="H18" s="22">
        <f t="shared" si="1"/>
        <v>320.5</v>
      </c>
      <c r="I18" s="22">
        <f t="shared" si="2"/>
        <v>18877.45</v>
      </c>
      <c r="J18" s="34" t="s">
        <v>29</v>
      </c>
      <c r="K18" s="34" t="s">
        <v>53</v>
      </c>
      <c r="L18" s="35" t="s">
        <v>54</v>
      </c>
    </row>
    <row r="19" s="1" customFormat="1" ht="33.75" spans="1:12">
      <c r="A19" s="36">
        <v>4160107</v>
      </c>
      <c r="B19" s="37" t="s">
        <v>56</v>
      </c>
      <c r="C19" s="38" t="s">
        <v>43</v>
      </c>
      <c r="D19" s="39">
        <v>21.4</v>
      </c>
      <c r="E19" s="30">
        <v>385.6</v>
      </c>
      <c r="F19" s="22">
        <f t="shared" si="3"/>
        <v>8251.84</v>
      </c>
      <c r="G19" s="31"/>
      <c r="H19" s="22">
        <f t="shared" si="1"/>
        <v>385.6</v>
      </c>
      <c r="I19" s="22">
        <f t="shared" si="2"/>
        <v>8251.84</v>
      </c>
      <c r="J19" s="34" t="s">
        <v>29</v>
      </c>
      <c r="K19" s="34" t="s">
        <v>53</v>
      </c>
      <c r="L19" s="35" t="s">
        <v>54</v>
      </c>
    </row>
    <row r="20" s="1" customFormat="1" ht="33.75" spans="1:12">
      <c r="A20" s="36">
        <v>4160108</v>
      </c>
      <c r="B20" s="37" t="s">
        <v>57</v>
      </c>
      <c r="C20" s="38" t="s">
        <v>24</v>
      </c>
      <c r="D20" s="39">
        <v>3</v>
      </c>
      <c r="E20" s="30">
        <v>543.69</v>
      </c>
      <c r="F20" s="22">
        <f t="shared" si="3"/>
        <v>1631.07</v>
      </c>
      <c r="G20" s="31"/>
      <c r="H20" s="22">
        <f t="shared" si="1"/>
        <v>543.69</v>
      </c>
      <c r="I20" s="22">
        <f t="shared" si="2"/>
        <v>1631.07</v>
      </c>
      <c r="J20" s="34" t="s">
        <v>25</v>
      </c>
      <c r="K20" s="34" t="s">
        <v>58</v>
      </c>
      <c r="L20" s="35" t="s">
        <v>59</v>
      </c>
    </row>
    <row r="21" s="1" customFormat="1" ht="11.25" spans="1:12">
      <c r="A21" s="36">
        <v>41602</v>
      </c>
      <c r="B21" s="37" t="s">
        <v>60</v>
      </c>
      <c r="C21" s="38" t="s">
        <v>20</v>
      </c>
      <c r="D21" s="33"/>
      <c r="E21" s="30"/>
      <c r="F21" s="22">
        <f t="shared" si="3"/>
        <v>0</v>
      </c>
      <c r="G21" s="31"/>
      <c r="H21" s="22">
        <f t="shared" si="1"/>
        <v>0</v>
      </c>
      <c r="I21" s="22">
        <f t="shared" si="2"/>
        <v>0</v>
      </c>
      <c r="J21" s="34"/>
      <c r="K21" s="34"/>
      <c r="L21" s="35"/>
    </row>
    <row r="22" s="1" customFormat="1" ht="33.75" spans="1:12">
      <c r="A22" s="36">
        <v>4160201</v>
      </c>
      <c r="B22" s="37" t="s">
        <v>61</v>
      </c>
      <c r="C22" s="38" t="s">
        <v>43</v>
      </c>
      <c r="D22" s="39">
        <v>1706.5</v>
      </c>
      <c r="E22" s="30">
        <v>146.5</v>
      </c>
      <c r="F22" s="22">
        <f t="shared" si="3"/>
        <v>250002.25</v>
      </c>
      <c r="G22" s="31"/>
      <c r="H22" s="22">
        <f t="shared" si="1"/>
        <v>146.5</v>
      </c>
      <c r="I22" s="22">
        <f t="shared" si="2"/>
        <v>250002.25</v>
      </c>
      <c r="J22" s="24" t="s">
        <v>29</v>
      </c>
      <c r="K22" s="24" t="s">
        <v>62</v>
      </c>
      <c r="L22" s="32" t="s">
        <v>63</v>
      </c>
    </row>
    <row r="23" s="1" customFormat="1" ht="33.75" spans="1:12">
      <c r="A23" s="36">
        <v>4160202</v>
      </c>
      <c r="B23" s="37" t="s">
        <v>64</v>
      </c>
      <c r="C23" s="38" t="s">
        <v>43</v>
      </c>
      <c r="D23" s="39">
        <v>300.5</v>
      </c>
      <c r="E23" s="30">
        <v>185.34</v>
      </c>
      <c r="F23" s="22">
        <f t="shared" si="3"/>
        <v>55694.67</v>
      </c>
      <c r="G23" s="31"/>
      <c r="H23" s="22">
        <f t="shared" si="1"/>
        <v>185.34</v>
      </c>
      <c r="I23" s="22">
        <f t="shared" si="2"/>
        <v>55694.67</v>
      </c>
      <c r="J23" s="34" t="s">
        <v>29</v>
      </c>
      <c r="K23" s="34" t="s">
        <v>65</v>
      </c>
      <c r="L23" s="35" t="s">
        <v>63</v>
      </c>
    </row>
    <row r="24" s="1" customFormat="1" ht="11.25" spans="1:12">
      <c r="A24" s="36">
        <v>41603</v>
      </c>
      <c r="B24" s="37" t="s">
        <v>66</v>
      </c>
      <c r="C24" s="38" t="s">
        <v>20</v>
      </c>
      <c r="D24" s="33"/>
      <c r="E24" s="30"/>
      <c r="F24" s="22">
        <f t="shared" si="3"/>
        <v>0</v>
      </c>
      <c r="G24" s="31"/>
      <c r="H24" s="22">
        <f t="shared" si="1"/>
        <v>0</v>
      </c>
      <c r="I24" s="22">
        <f t="shared" si="2"/>
        <v>0</v>
      </c>
      <c r="J24" s="34"/>
      <c r="K24" s="34"/>
      <c r="L24" s="35"/>
    </row>
    <row r="25" s="1" customFormat="1" ht="33.75" spans="1:12">
      <c r="A25" s="36">
        <v>4160301</v>
      </c>
      <c r="B25" s="37" t="s">
        <v>64</v>
      </c>
      <c r="C25" s="38" t="s">
        <v>43</v>
      </c>
      <c r="D25" s="39">
        <v>16.7</v>
      </c>
      <c r="E25" s="30">
        <v>185.92</v>
      </c>
      <c r="F25" s="22">
        <f t="shared" si="3"/>
        <v>3104.86</v>
      </c>
      <c r="G25" s="31"/>
      <c r="H25" s="22">
        <f t="shared" si="1"/>
        <v>185.92</v>
      </c>
      <c r="I25" s="22">
        <f t="shared" si="2"/>
        <v>3104.864</v>
      </c>
      <c r="J25" s="34" t="s">
        <v>29</v>
      </c>
      <c r="K25" s="34" t="s">
        <v>65</v>
      </c>
      <c r="L25" s="35" t="s">
        <v>63</v>
      </c>
    </row>
    <row r="26" s="1" customFormat="1" ht="11.25" spans="1:12">
      <c r="A26" s="36">
        <v>4160302</v>
      </c>
      <c r="B26" s="37" t="s">
        <v>67</v>
      </c>
      <c r="C26" s="38" t="s">
        <v>20</v>
      </c>
      <c r="D26" s="33"/>
      <c r="E26" s="30"/>
      <c r="F26" s="22">
        <f t="shared" si="3"/>
        <v>0</v>
      </c>
      <c r="G26" s="31"/>
      <c r="H26" s="22">
        <f t="shared" si="1"/>
        <v>0</v>
      </c>
      <c r="I26" s="22">
        <f t="shared" si="2"/>
        <v>0</v>
      </c>
      <c r="J26" s="34"/>
      <c r="K26" s="34"/>
      <c r="L26" s="35"/>
    </row>
    <row r="27" s="1" customFormat="1" ht="67.5" spans="1:12">
      <c r="A27" s="36">
        <v>416030201</v>
      </c>
      <c r="B27" s="37" t="s">
        <v>68</v>
      </c>
      <c r="C27" s="38" t="s">
        <v>69</v>
      </c>
      <c r="D27" s="39">
        <v>4</v>
      </c>
      <c r="E27" s="30">
        <v>24450</v>
      </c>
      <c r="F27" s="22">
        <f t="shared" si="3"/>
        <v>97800</v>
      </c>
      <c r="G27" s="31"/>
      <c r="H27" s="22">
        <f t="shared" si="1"/>
        <v>24450</v>
      </c>
      <c r="I27" s="22">
        <f t="shared" si="2"/>
        <v>97800</v>
      </c>
      <c r="J27" s="34" t="s">
        <v>29</v>
      </c>
      <c r="K27" s="34" t="s">
        <v>70</v>
      </c>
      <c r="L27" s="35" t="s">
        <v>71</v>
      </c>
    </row>
    <row r="28" s="1" customFormat="1" ht="67.5" spans="1:12">
      <c r="A28" s="36">
        <v>416030202</v>
      </c>
      <c r="B28" s="37" t="s">
        <v>72</v>
      </c>
      <c r="C28" s="38" t="s">
        <v>69</v>
      </c>
      <c r="D28" s="39">
        <v>2</v>
      </c>
      <c r="E28" s="30">
        <v>23417.48</v>
      </c>
      <c r="F28" s="22">
        <f t="shared" si="3"/>
        <v>46834.96</v>
      </c>
      <c r="G28" s="31"/>
      <c r="H28" s="22">
        <f t="shared" si="1"/>
        <v>23417.48</v>
      </c>
      <c r="I28" s="22">
        <f t="shared" si="2"/>
        <v>46834.96</v>
      </c>
      <c r="J28" s="34" t="s">
        <v>29</v>
      </c>
      <c r="K28" s="34" t="s">
        <v>70</v>
      </c>
      <c r="L28" s="35" t="s">
        <v>71</v>
      </c>
    </row>
    <row r="29" s="1" customFormat="1" ht="11.25" spans="1:12">
      <c r="A29" s="36">
        <v>41604</v>
      </c>
      <c r="B29" s="37" t="s">
        <v>73</v>
      </c>
      <c r="C29" s="38" t="s">
        <v>20</v>
      </c>
      <c r="D29" s="33"/>
      <c r="E29" s="30"/>
      <c r="F29" s="22">
        <f t="shared" si="3"/>
        <v>0</v>
      </c>
      <c r="G29" s="31"/>
      <c r="H29" s="22">
        <f t="shared" si="1"/>
        <v>0</v>
      </c>
      <c r="I29" s="22">
        <f t="shared" si="2"/>
        <v>0</v>
      </c>
      <c r="J29" s="34"/>
      <c r="K29" s="34"/>
      <c r="L29" s="35"/>
    </row>
    <row r="30" s="1" customFormat="1" ht="33.75" spans="1:12">
      <c r="A30" s="36">
        <v>4160401</v>
      </c>
      <c r="B30" s="37" t="s">
        <v>64</v>
      </c>
      <c r="C30" s="38" t="s">
        <v>43</v>
      </c>
      <c r="D30" s="39">
        <v>8</v>
      </c>
      <c r="E30" s="30">
        <v>305.83</v>
      </c>
      <c r="F30" s="22">
        <f t="shared" si="3"/>
        <v>2446.64</v>
      </c>
      <c r="G30" s="31"/>
      <c r="H30" s="22">
        <f t="shared" si="1"/>
        <v>305.83</v>
      </c>
      <c r="I30" s="22">
        <f t="shared" si="2"/>
        <v>2446.64</v>
      </c>
      <c r="J30" s="34" t="s">
        <v>29</v>
      </c>
      <c r="K30" s="34" t="s">
        <v>65</v>
      </c>
      <c r="L30" s="35" t="s">
        <v>63</v>
      </c>
    </row>
    <row r="31" s="1" customFormat="1" ht="11.25" spans="1:12">
      <c r="A31" s="36">
        <v>41605</v>
      </c>
      <c r="B31" s="37" t="s">
        <v>74</v>
      </c>
      <c r="C31" s="38" t="s">
        <v>22</v>
      </c>
      <c r="D31" s="39"/>
      <c r="E31" s="30"/>
      <c r="F31" s="22">
        <f t="shared" si="3"/>
        <v>0</v>
      </c>
      <c r="G31" s="31"/>
      <c r="H31" s="22">
        <f t="shared" si="1"/>
        <v>0</v>
      </c>
      <c r="I31" s="22">
        <f t="shared" si="2"/>
        <v>0</v>
      </c>
      <c r="J31" s="34"/>
      <c r="K31" s="34"/>
      <c r="L31" s="35"/>
    </row>
    <row r="32" s="1" customFormat="1" ht="33.75" spans="1:12">
      <c r="A32" s="36">
        <v>4160506</v>
      </c>
      <c r="B32" s="37" t="s">
        <v>75</v>
      </c>
      <c r="C32" s="38" t="s">
        <v>22</v>
      </c>
      <c r="D32" s="39">
        <v>25.6</v>
      </c>
      <c r="E32" s="30">
        <v>146.5</v>
      </c>
      <c r="F32" s="22">
        <f t="shared" si="3"/>
        <v>3750.4</v>
      </c>
      <c r="G32" s="31"/>
      <c r="H32" s="22">
        <f t="shared" si="1"/>
        <v>146.5</v>
      </c>
      <c r="I32" s="22">
        <f t="shared" si="2"/>
        <v>3750.4</v>
      </c>
      <c r="J32" s="34" t="s">
        <v>29</v>
      </c>
      <c r="K32" s="34" t="s">
        <v>76</v>
      </c>
      <c r="L32" s="35" t="s">
        <v>77</v>
      </c>
    </row>
    <row r="33" s="1" customFormat="1" ht="11.25" spans="1:12">
      <c r="A33" s="36">
        <v>41606</v>
      </c>
      <c r="B33" s="37" t="s">
        <v>78</v>
      </c>
      <c r="C33" s="38" t="s">
        <v>20</v>
      </c>
      <c r="D33" s="33"/>
      <c r="E33" s="30"/>
      <c r="F33" s="22">
        <f t="shared" si="3"/>
        <v>0</v>
      </c>
      <c r="G33" s="31"/>
      <c r="H33" s="22">
        <f t="shared" si="1"/>
        <v>0</v>
      </c>
      <c r="I33" s="22">
        <f t="shared" si="2"/>
        <v>0</v>
      </c>
      <c r="J33" s="34"/>
      <c r="K33" s="34"/>
      <c r="L33" s="35"/>
    </row>
    <row r="34" s="1" customFormat="1" ht="56.25" spans="1:12">
      <c r="A34" s="36">
        <v>4160601</v>
      </c>
      <c r="B34" s="37" t="s">
        <v>79</v>
      </c>
      <c r="C34" s="38" t="s">
        <v>22</v>
      </c>
      <c r="D34" s="39">
        <v>90.28</v>
      </c>
      <c r="E34" s="30">
        <v>165.92</v>
      </c>
      <c r="F34" s="22">
        <f t="shared" si="3"/>
        <v>14979.26</v>
      </c>
      <c r="G34" s="31"/>
      <c r="H34" s="22">
        <f t="shared" si="1"/>
        <v>165.92</v>
      </c>
      <c r="I34" s="22">
        <f t="shared" si="2"/>
        <v>14979.2576</v>
      </c>
      <c r="J34" s="34" t="s">
        <v>29</v>
      </c>
      <c r="K34" s="34" t="s">
        <v>80</v>
      </c>
      <c r="L34" s="35" t="s">
        <v>81</v>
      </c>
    </row>
    <row r="35" s="1" customFormat="1" ht="11.25" spans="1:12">
      <c r="A35" s="36">
        <v>41602</v>
      </c>
      <c r="B35" s="37" t="s">
        <v>82</v>
      </c>
      <c r="C35" s="38" t="s">
        <v>20</v>
      </c>
      <c r="D35" s="33"/>
      <c r="E35" s="30"/>
      <c r="F35" s="22">
        <f t="shared" si="3"/>
        <v>0</v>
      </c>
      <c r="G35" s="31"/>
      <c r="H35" s="22">
        <f t="shared" si="1"/>
        <v>0</v>
      </c>
      <c r="I35" s="22">
        <f t="shared" si="2"/>
        <v>0</v>
      </c>
      <c r="J35" s="34"/>
      <c r="K35" s="34"/>
      <c r="L35" s="35"/>
    </row>
    <row r="36" s="1" customFormat="1" ht="22.5" spans="1:12">
      <c r="A36" s="36">
        <v>4160301</v>
      </c>
      <c r="B36" s="37" t="s">
        <v>83</v>
      </c>
      <c r="C36" s="38" t="s">
        <v>84</v>
      </c>
      <c r="D36" s="39">
        <v>505.6</v>
      </c>
      <c r="E36" s="30">
        <v>68.54</v>
      </c>
      <c r="F36" s="22">
        <f t="shared" si="3"/>
        <v>34653.82</v>
      </c>
      <c r="G36" s="31"/>
      <c r="H36" s="22">
        <f t="shared" si="1"/>
        <v>68.54</v>
      </c>
      <c r="I36" s="22">
        <f t="shared" si="2"/>
        <v>34653.824</v>
      </c>
      <c r="J36" s="34" t="s">
        <v>25</v>
      </c>
      <c r="K36" s="34" t="s">
        <v>85</v>
      </c>
      <c r="L36" s="35" t="s">
        <v>86</v>
      </c>
    </row>
    <row r="37" s="1" customFormat="1" ht="22.5" spans="1:12">
      <c r="A37" s="36">
        <v>4160302</v>
      </c>
      <c r="B37" s="37" t="s">
        <v>87</v>
      </c>
      <c r="C37" s="38" t="s">
        <v>43</v>
      </c>
      <c r="D37" s="39">
        <v>932.6</v>
      </c>
      <c r="E37" s="30">
        <v>146.8</v>
      </c>
      <c r="F37" s="22">
        <f t="shared" si="3"/>
        <v>136905.68</v>
      </c>
      <c r="G37" s="31"/>
      <c r="H37" s="22">
        <f t="shared" ref="H37:H57" si="4">TRUNC(E37*(1-$G$4/100),2)</f>
        <v>146.8</v>
      </c>
      <c r="I37" s="22">
        <f t="shared" ref="I37:I57" si="5">H37*D37</f>
        <v>136905.68</v>
      </c>
      <c r="J37" s="34" t="s">
        <v>25</v>
      </c>
      <c r="K37" s="34" t="s">
        <v>88</v>
      </c>
      <c r="L37" s="35" t="s">
        <v>89</v>
      </c>
    </row>
    <row r="38" s="1" customFormat="1" ht="33.75" spans="1:12">
      <c r="A38" s="36">
        <v>4160303</v>
      </c>
      <c r="B38" s="37" t="s">
        <v>90</v>
      </c>
      <c r="C38" s="38" t="s">
        <v>84</v>
      </c>
      <c r="D38" s="39">
        <v>505.6</v>
      </c>
      <c r="E38" s="30">
        <v>261.36</v>
      </c>
      <c r="F38" s="22">
        <f t="shared" si="3"/>
        <v>132143.62</v>
      </c>
      <c r="G38" s="31"/>
      <c r="H38" s="22">
        <f t="shared" si="4"/>
        <v>261.36</v>
      </c>
      <c r="I38" s="22">
        <f t="shared" si="5"/>
        <v>132143.616</v>
      </c>
      <c r="J38" s="34" t="s">
        <v>29</v>
      </c>
      <c r="K38" s="34" t="s">
        <v>91</v>
      </c>
      <c r="L38" s="35" t="s">
        <v>92</v>
      </c>
    </row>
    <row r="39" s="1" customFormat="1" ht="33.75" spans="1:12">
      <c r="A39" s="36">
        <v>4160304</v>
      </c>
      <c r="B39" s="37" t="s">
        <v>93</v>
      </c>
      <c r="C39" s="38" t="s">
        <v>43</v>
      </c>
      <c r="D39" s="39">
        <v>932.6</v>
      </c>
      <c r="E39" s="30">
        <v>350.68</v>
      </c>
      <c r="F39" s="22">
        <f t="shared" si="3"/>
        <v>327044.17</v>
      </c>
      <c r="G39" s="31"/>
      <c r="H39" s="22">
        <f t="shared" si="4"/>
        <v>350.68</v>
      </c>
      <c r="I39" s="22">
        <f t="shared" si="5"/>
        <v>327044.168</v>
      </c>
      <c r="J39" s="34" t="s">
        <v>29</v>
      </c>
      <c r="K39" s="34" t="s">
        <v>94</v>
      </c>
      <c r="L39" s="35" t="s">
        <v>95</v>
      </c>
    </row>
    <row r="40" s="1" customFormat="1" ht="33.75" spans="1:12">
      <c r="A40" s="36">
        <v>4160305</v>
      </c>
      <c r="B40" s="37" t="s">
        <v>96</v>
      </c>
      <c r="C40" s="38" t="s">
        <v>43</v>
      </c>
      <c r="D40" s="39">
        <v>932.6</v>
      </c>
      <c r="E40" s="30">
        <v>287.28</v>
      </c>
      <c r="F40" s="22">
        <f t="shared" si="3"/>
        <v>267917.33</v>
      </c>
      <c r="G40" s="31"/>
      <c r="H40" s="22">
        <f t="shared" si="4"/>
        <v>287.28</v>
      </c>
      <c r="I40" s="22">
        <f t="shared" si="5"/>
        <v>267917.328</v>
      </c>
      <c r="J40" s="34" t="s">
        <v>29</v>
      </c>
      <c r="K40" s="34" t="s">
        <v>97</v>
      </c>
      <c r="L40" s="35" t="s">
        <v>98</v>
      </c>
    </row>
    <row r="41" s="1" customFormat="1" ht="33.75" spans="1:12">
      <c r="A41" s="36">
        <v>4160306</v>
      </c>
      <c r="B41" s="37" t="s">
        <v>99</v>
      </c>
      <c r="C41" s="38" t="s">
        <v>22</v>
      </c>
      <c r="D41" s="39">
        <v>1002</v>
      </c>
      <c r="E41" s="30">
        <v>39.42</v>
      </c>
      <c r="F41" s="22">
        <f t="shared" si="3"/>
        <v>39498.84</v>
      </c>
      <c r="G41" s="31"/>
      <c r="H41" s="22">
        <f t="shared" si="4"/>
        <v>39.42</v>
      </c>
      <c r="I41" s="22">
        <f t="shared" si="5"/>
        <v>39498.84</v>
      </c>
      <c r="J41" s="34" t="s">
        <v>29</v>
      </c>
      <c r="K41" s="34" t="s">
        <v>100</v>
      </c>
      <c r="L41" s="35" t="s">
        <v>101</v>
      </c>
    </row>
    <row r="42" s="1" customFormat="1" ht="33.75" spans="1:12">
      <c r="A42" s="36">
        <v>4160307</v>
      </c>
      <c r="B42" s="37" t="s">
        <v>102</v>
      </c>
      <c r="C42" s="38" t="s">
        <v>43</v>
      </c>
      <c r="D42" s="39">
        <v>932.6</v>
      </c>
      <c r="E42" s="30">
        <v>44.27</v>
      </c>
      <c r="F42" s="22">
        <f t="shared" si="3"/>
        <v>41286.2</v>
      </c>
      <c r="G42" s="31"/>
      <c r="H42" s="22">
        <f t="shared" si="4"/>
        <v>44.27</v>
      </c>
      <c r="I42" s="22">
        <f t="shared" si="5"/>
        <v>41286.202</v>
      </c>
      <c r="J42" s="34" t="s">
        <v>29</v>
      </c>
      <c r="K42" s="34" t="s">
        <v>103</v>
      </c>
      <c r="L42" s="35" t="s">
        <v>63</v>
      </c>
    </row>
    <row r="43" s="1" customFormat="1" ht="11.25" spans="1:12">
      <c r="A43" s="36">
        <v>41604</v>
      </c>
      <c r="B43" s="37" t="s">
        <v>104</v>
      </c>
      <c r="C43" s="38" t="s">
        <v>20</v>
      </c>
      <c r="D43" s="33"/>
      <c r="E43" s="30"/>
      <c r="F43" s="22">
        <f t="shared" si="3"/>
        <v>0</v>
      </c>
      <c r="G43" s="31"/>
      <c r="H43" s="22">
        <f t="shared" si="4"/>
        <v>0</v>
      </c>
      <c r="I43" s="22">
        <f t="shared" si="5"/>
        <v>0</v>
      </c>
      <c r="J43" s="24"/>
      <c r="K43" s="34"/>
      <c r="L43" s="35"/>
    </row>
    <row r="44" s="1" customFormat="1" ht="45" spans="1:12">
      <c r="A44" s="36">
        <v>4160402</v>
      </c>
      <c r="B44" s="37" t="s">
        <v>105</v>
      </c>
      <c r="C44" s="38" t="s">
        <v>106</v>
      </c>
      <c r="D44" s="39">
        <v>108</v>
      </c>
      <c r="E44" s="30">
        <v>16600</v>
      </c>
      <c r="F44" s="22">
        <f t="shared" ref="F44:F64" si="6">ROUND(D44*E44,2)</f>
        <v>1792800</v>
      </c>
      <c r="G44" s="31"/>
      <c r="H44" s="22">
        <f t="shared" si="4"/>
        <v>16600</v>
      </c>
      <c r="I44" s="22">
        <f t="shared" si="5"/>
        <v>1792800</v>
      </c>
      <c r="J44" s="34" t="s">
        <v>107</v>
      </c>
      <c r="K44" s="24" t="s">
        <v>108</v>
      </c>
      <c r="L44" s="32" t="s">
        <v>109</v>
      </c>
    </row>
    <row r="45" s="1" customFormat="1" ht="11.25" spans="1:12">
      <c r="A45" s="36">
        <v>41603</v>
      </c>
      <c r="B45" s="37" t="s">
        <v>110</v>
      </c>
      <c r="C45" s="38" t="s">
        <v>20</v>
      </c>
      <c r="D45" s="33"/>
      <c r="E45" s="30"/>
      <c r="F45" s="22">
        <f t="shared" si="6"/>
        <v>0</v>
      </c>
      <c r="G45" s="31"/>
      <c r="H45" s="22">
        <f t="shared" si="4"/>
        <v>0</v>
      </c>
      <c r="I45" s="22">
        <f t="shared" si="5"/>
        <v>0</v>
      </c>
      <c r="J45" s="24"/>
      <c r="K45" s="24"/>
      <c r="L45" s="32"/>
    </row>
    <row r="46" s="1" customFormat="1" ht="33.75" spans="1:12">
      <c r="A46" s="36">
        <v>4160301</v>
      </c>
      <c r="B46" s="37" t="s">
        <v>111</v>
      </c>
      <c r="C46" s="38" t="s">
        <v>112</v>
      </c>
      <c r="D46" s="39">
        <v>156</v>
      </c>
      <c r="E46" s="30">
        <v>491.26</v>
      </c>
      <c r="F46" s="22">
        <f t="shared" si="6"/>
        <v>76636.56</v>
      </c>
      <c r="G46" s="31"/>
      <c r="H46" s="22">
        <f t="shared" si="4"/>
        <v>491.26</v>
      </c>
      <c r="I46" s="22">
        <f t="shared" si="5"/>
        <v>76636.56</v>
      </c>
      <c r="J46" s="34" t="s">
        <v>29</v>
      </c>
      <c r="K46" s="34" t="s">
        <v>113</v>
      </c>
      <c r="L46" s="35" t="s">
        <v>114</v>
      </c>
    </row>
    <row r="47" s="1" customFormat="1" ht="33.75" spans="1:12">
      <c r="A47" s="36">
        <v>4160302</v>
      </c>
      <c r="B47" s="37" t="s">
        <v>115</v>
      </c>
      <c r="C47" s="38" t="s">
        <v>112</v>
      </c>
      <c r="D47" s="39">
        <v>10</v>
      </c>
      <c r="E47" s="30">
        <v>1365.05</v>
      </c>
      <c r="F47" s="22">
        <f t="shared" si="6"/>
        <v>13650.5</v>
      </c>
      <c r="G47" s="31"/>
      <c r="H47" s="22">
        <f t="shared" si="4"/>
        <v>1365.05</v>
      </c>
      <c r="I47" s="22">
        <f t="shared" si="5"/>
        <v>13650.5</v>
      </c>
      <c r="J47" s="34" t="s">
        <v>29</v>
      </c>
      <c r="K47" s="34" t="s">
        <v>113</v>
      </c>
      <c r="L47" s="35" t="s">
        <v>114</v>
      </c>
    </row>
    <row r="48" s="1" customFormat="1" ht="22.5" spans="1:12">
      <c r="A48" s="36">
        <v>4160303</v>
      </c>
      <c r="B48" s="37" t="s">
        <v>116</v>
      </c>
      <c r="C48" s="38" t="s">
        <v>69</v>
      </c>
      <c r="D48" s="39">
        <v>156</v>
      </c>
      <c r="E48" s="30">
        <v>976.7</v>
      </c>
      <c r="F48" s="22">
        <f t="shared" si="6"/>
        <v>152365.2</v>
      </c>
      <c r="G48" s="31"/>
      <c r="H48" s="22">
        <f t="shared" si="4"/>
        <v>976.7</v>
      </c>
      <c r="I48" s="22">
        <f t="shared" si="5"/>
        <v>152365.2</v>
      </c>
      <c r="J48" s="34" t="s">
        <v>29</v>
      </c>
      <c r="K48" s="34" t="s">
        <v>117</v>
      </c>
      <c r="L48" s="35" t="s">
        <v>118</v>
      </c>
    </row>
    <row r="49" s="1" customFormat="1" ht="33.75" spans="1:12">
      <c r="A49" s="36">
        <v>4160304</v>
      </c>
      <c r="B49" s="37" t="s">
        <v>96</v>
      </c>
      <c r="C49" s="38" t="s">
        <v>43</v>
      </c>
      <c r="D49" s="39">
        <v>151.4</v>
      </c>
      <c r="E49" s="30">
        <v>348.54</v>
      </c>
      <c r="F49" s="22">
        <f t="shared" si="6"/>
        <v>52768.96</v>
      </c>
      <c r="G49" s="31"/>
      <c r="H49" s="22">
        <f t="shared" si="4"/>
        <v>348.54</v>
      </c>
      <c r="I49" s="22">
        <f t="shared" si="5"/>
        <v>52768.956</v>
      </c>
      <c r="J49" s="34" t="s">
        <v>29</v>
      </c>
      <c r="K49" s="34" t="s">
        <v>103</v>
      </c>
      <c r="L49" s="35" t="s">
        <v>98</v>
      </c>
    </row>
    <row r="50" s="1" customFormat="1" ht="11.25" spans="1:12">
      <c r="A50" s="36">
        <v>41606</v>
      </c>
      <c r="B50" s="37" t="s">
        <v>119</v>
      </c>
      <c r="C50" s="38" t="s">
        <v>20</v>
      </c>
      <c r="D50" s="33"/>
      <c r="E50" s="30"/>
      <c r="F50" s="22">
        <f t="shared" si="6"/>
        <v>0</v>
      </c>
      <c r="G50" s="31"/>
      <c r="H50" s="22">
        <f t="shared" si="4"/>
        <v>0</v>
      </c>
      <c r="I50" s="22">
        <f t="shared" si="5"/>
        <v>0</v>
      </c>
      <c r="J50" s="34"/>
      <c r="K50" s="34"/>
      <c r="L50" s="35"/>
    </row>
    <row r="51" s="1" customFormat="1" ht="33.75" spans="1:12">
      <c r="A51" s="36">
        <v>4160604</v>
      </c>
      <c r="B51" s="37" t="s">
        <v>64</v>
      </c>
      <c r="C51" s="38" t="s">
        <v>43</v>
      </c>
      <c r="D51" s="39">
        <v>100</v>
      </c>
      <c r="E51" s="30">
        <v>291.26</v>
      </c>
      <c r="F51" s="22">
        <f t="shared" si="6"/>
        <v>29126</v>
      </c>
      <c r="G51" s="31"/>
      <c r="H51" s="22">
        <f t="shared" si="4"/>
        <v>291.26</v>
      </c>
      <c r="I51" s="22">
        <f t="shared" si="5"/>
        <v>29126</v>
      </c>
      <c r="J51" s="34" t="s">
        <v>29</v>
      </c>
      <c r="K51" s="34" t="s">
        <v>103</v>
      </c>
      <c r="L51" s="35" t="s">
        <v>63</v>
      </c>
    </row>
    <row r="52" s="1" customFormat="1" ht="11.25" spans="1:12">
      <c r="A52" s="36">
        <v>41613</v>
      </c>
      <c r="B52" s="37" t="s">
        <v>120</v>
      </c>
      <c r="C52" s="38" t="s">
        <v>20</v>
      </c>
      <c r="D52" s="33"/>
      <c r="E52" s="30"/>
      <c r="F52" s="22">
        <f t="shared" si="6"/>
        <v>0</v>
      </c>
      <c r="G52" s="31"/>
      <c r="H52" s="22">
        <f t="shared" si="4"/>
        <v>0</v>
      </c>
      <c r="I52" s="22">
        <f t="shared" si="5"/>
        <v>0</v>
      </c>
      <c r="J52" s="24"/>
      <c r="K52" s="34"/>
      <c r="L52" s="35"/>
    </row>
    <row r="53" s="1" customFormat="1" ht="33.75" spans="1:12">
      <c r="A53" s="36">
        <v>4161302</v>
      </c>
      <c r="B53" s="37" t="s">
        <v>121</v>
      </c>
      <c r="C53" s="38" t="s">
        <v>43</v>
      </c>
      <c r="D53" s="39">
        <v>88</v>
      </c>
      <c r="E53" s="30">
        <v>291.26</v>
      </c>
      <c r="F53" s="22">
        <f t="shared" si="6"/>
        <v>25630.88</v>
      </c>
      <c r="G53" s="31"/>
      <c r="H53" s="22">
        <f t="shared" si="4"/>
        <v>291.26</v>
      </c>
      <c r="I53" s="22">
        <f t="shared" si="5"/>
        <v>25630.88</v>
      </c>
      <c r="J53" s="34" t="s">
        <v>29</v>
      </c>
      <c r="K53" s="34" t="s">
        <v>122</v>
      </c>
      <c r="L53" s="35" t="s">
        <v>123</v>
      </c>
    </row>
    <row r="54" s="1" customFormat="1" ht="33.75" spans="1:12">
      <c r="A54" s="36">
        <v>4161305</v>
      </c>
      <c r="B54" s="37" t="s">
        <v>124</v>
      </c>
      <c r="C54" s="38" t="s">
        <v>125</v>
      </c>
      <c r="D54" s="39">
        <v>2</v>
      </c>
      <c r="E54" s="30">
        <v>1941.75</v>
      </c>
      <c r="F54" s="22">
        <f t="shared" si="6"/>
        <v>3883.5</v>
      </c>
      <c r="G54" s="31"/>
      <c r="H54" s="22">
        <f t="shared" si="4"/>
        <v>1941.75</v>
      </c>
      <c r="I54" s="22">
        <f t="shared" si="5"/>
        <v>3883.5</v>
      </c>
      <c r="J54" s="34" t="s">
        <v>29</v>
      </c>
      <c r="K54" s="24" t="s">
        <v>126</v>
      </c>
      <c r="L54" s="40" t="s">
        <v>123</v>
      </c>
    </row>
    <row r="55" s="1" customFormat="1" ht="33.75" spans="1:12">
      <c r="A55" s="36">
        <v>4151306</v>
      </c>
      <c r="B55" s="37" t="s">
        <v>127</v>
      </c>
      <c r="C55" s="38" t="s">
        <v>43</v>
      </c>
      <c r="D55" s="39">
        <v>60</v>
      </c>
      <c r="E55" s="30">
        <v>291.26</v>
      </c>
      <c r="F55" s="22">
        <f t="shared" si="6"/>
        <v>17475.6</v>
      </c>
      <c r="G55" s="31"/>
      <c r="H55" s="22">
        <f t="shared" si="4"/>
        <v>291.26</v>
      </c>
      <c r="I55" s="22">
        <f t="shared" si="5"/>
        <v>17475.6</v>
      </c>
      <c r="J55" s="34" t="s">
        <v>29</v>
      </c>
      <c r="K55" s="24" t="s">
        <v>103</v>
      </c>
      <c r="L55" s="32" t="s">
        <v>128</v>
      </c>
    </row>
    <row r="56" s="1" customFormat="1" ht="33.75" spans="1:12">
      <c r="A56" s="36">
        <v>601</v>
      </c>
      <c r="B56" s="37" t="s">
        <v>129</v>
      </c>
      <c r="C56" s="38" t="s">
        <v>125</v>
      </c>
      <c r="D56" s="33">
        <v>2</v>
      </c>
      <c r="E56" s="30">
        <v>321262.14</v>
      </c>
      <c r="F56" s="22">
        <f t="shared" si="6"/>
        <v>642524.28</v>
      </c>
      <c r="G56" s="31"/>
      <c r="H56" s="22">
        <f t="shared" si="4"/>
        <v>321262.14</v>
      </c>
      <c r="I56" s="22">
        <f t="shared" si="5"/>
        <v>642524.28</v>
      </c>
      <c r="J56" s="34" t="s">
        <v>29</v>
      </c>
      <c r="K56" s="34" t="s">
        <v>130</v>
      </c>
      <c r="L56" s="35" t="s">
        <v>131</v>
      </c>
    </row>
    <row r="57" s="1" customFormat="1" ht="33.75" spans="1:12">
      <c r="A57" s="36">
        <v>6010212</v>
      </c>
      <c r="B57" s="37" t="s">
        <v>132</v>
      </c>
      <c r="C57" s="38" t="s">
        <v>133</v>
      </c>
      <c r="D57" s="39">
        <v>1</v>
      </c>
      <c r="E57" s="30">
        <v>19417.48</v>
      </c>
      <c r="F57" s="22">
        <f t="shared" si="6"/>
        <v>19417.48</v>
      </c>
      <c r="G57" s="31"/>
      <c r="H57" s="22">
        <f t="shared" si="4"/>
        <v>19417.48</v>
      </c>
      <c r="I57" s="22">
        <f t="shared" si="5"/>
        <v>19417.48</v>
      </c>
      <c r="J57" s="34" t="s">
        <v>29</v>
      </c>
      <c r="K57" s="34" t="s">
        <v>134</v>
      </c>
      <c r="L57" s="35" t="s">
        <v>135</v>
      </c>
    </row>
    <row r="58" s="3" customFormat="1" ht="21" customHeight="1" spans="1:12">
      <c r="A58" s="41" t="s">
        <v>136</v>
      </c>
      <c r="B58" s="42"/>
      <c r="C58" s="42"/>
      <c r="D58" s="43"/>
      <c r="E58" s="44">
        <f>SUM(F4:F57)</f>
        <v>4597894.5</v>
      </c>
      <c r="F58" s="45"/>
      <c r="G58" s="46"/>
      <c r="H58" s="47">
        <f>SUM(I4:I57)</f>
        <v>4597894.4844</v>
      </c>
      <c r="I58" s="48"/>
      <c r="J58" s="49"/>
      <c r="K58" s="49"/>
      <c r="L58" s="50"/>
    </row>
  </sheetData>
  <sheetProtection algorithmName="SHA-512" hashValue="24g8GvkZU3dN8TlwG3dClGM5X5m0PNSJi3AwOBrl8N7FtlgCrZiCspCGBGrp9Hhg37S6+p0YKQVEraodGD3uow==" saltValue="zEbCrkGxM6K07xTtRLdIzA==" spinCount="100000" sheet="1" objects="1"/>
  <mergeCells count="6">
    <mergeCell ref="A1:L1"/>
    <mergeCell ref="A2:L2"/>
    <mergeCell ref="A58:D58"/>
    <mergeCell ref="E58:F58"/>
    <mergeCell ref="H58:I58"/>
    <mergeCell ref="G4:G57"/>
  </mergeCells>
  <conditionalFormatting sqref="B4">
    <cfRule type="cellIs" dxfId="0" priority="1" operator="equal">
      <formula>0</formula>
    </cfRule>
  </conditionalFormatting>
  <conditionalFormatting sqref="L54">
    <cfRule type="cellIs" dxfId="0" priority="2" operator="equal">
      <formula>0</formula>
    </cfRule>
  </conditionalFormatting>
  <pageMargins left="0.75" right="0.75" top="1" bottom="1" header="0.5" footer="0.5"/>
  <pageSetup paperSize="9" scale="94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8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执子听花语</cp:lastModifiedBy>
  <dcterms:created xsi:type="dcterms:W3CDTF">2025-04-02T06:21:00Z</dcterms:created>
  <dcterms:modified xsi:type="dcterms:W3CDTF">2026-08-04T02:15:38Z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437401590C3C41A9928CC5722BB0BD52_13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